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uzik\Documents\_MODERNIZACNI_FOND\FIN_Analyzy\NADlimitní\ENERG_ETS\"/>
    </mc:Choice>
  </mc:AlternateContent>
  <workbookProtection workbookPassword="C858" lockStructure="1"/>
  <bookViews>
    <workbookView xWindow="0" yWindow="0" windowWidth="23040" windowHeight="10035" tabRatio="883" activeTab="5"/>
  </bookViews>
  <sheets>
    <sheet name="Investment Scenario" sheetId="1" r:id="rId1"/>
    <sheet name="Counterfactual scenario" sheetId="3" r:id="rId2"/>
    <sheet name="FinAnalysis_INVESTMENT" sheetId="2" r:id="rId3"/>
    <sheet name="FinAnalysis_COUNTERFACTUAL" sheetId="4" r:id="rId4"/>
    <sheet name="Funding Gap" sheetId="5" r:id="rId5"/>
    <sheet name="FinAnalysis_with FUNDING GAP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6" l="1"/>
  <c r="D52" i="2" l="1"/>
  <c r="D52" i="4"/>
  <c r="D50" i="4"/>
  <c r="D50" i="2"/>
  <c r="D49" i="2"/>
  <c r="D49" i="4"/>
  <c r="J47" i="6"/>
  <c r="F46" i="6"/>
  <c r="F45" i="6"/>
  <c r="F47" i="6" s="1"/>
  <c r="D50" i="6" s="1"/>
  <c r="F41" i="6"/>
  <c r="F42" i="6"/>
  <c r="F32" i="6"/>
  <c r="F33" i="6" s="1"/>
  <c r="F31" i="6"/>
  <c r="F46" i="4"/>
  <c r="F45" i="4"/>
  <c r="F44" i="4"/>
  <c r="F43" i="4"/>
  <c r="F42" i="4"/>
  <c r="F40" i="4"/>
  <c r="F39" i="4"/>
  <c r="F33" i="4"/>
  <c r="F34" i="4" s="1"/>
  <c r="F31" i="4"/>
  <c r="F30" i="4"/>
  <c r="F29" i="4"/>
  <c r="F27" i="4"/>
  <c r="G45" i="2"/>
  <c r="G44" i="2"/>
  <c r="F44" i="2"/>
  <c r="F43" i="2"/>
  <c r="F42" i="2"/>
  <c r="D40" i="2"/>
  <c r="F39" i="2"/>
  <c r="D41" i="2"/>
  <c r="F29" i="2"/>
  <c r="F28" i="2"/>
  <c r="F27" i="2"/>
  <c r="H25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Y22" i="4"/>
  <c r="Z22" i="4"/>
  <c r="AA22" i="4"/>
  <c r="AB22" i="4"/>
  <c r="AC22" i="4"/>
  <c r="AD22" i="4"/>
  <c r="AE22" i="4"/>
  <c r="AF22" i="4"/>
  <c r="AG22" i="4"/>
  <c r="AH22" i="4"/>
  <c r="AI22" i="4"/>
  <c r="AJ22" i="4"/>
  <c r="AK22" i="4"/>
  <c r="AL22" i="4"/>
  <c r="AM22" i="4"/>
  <c r="AN22" i="4"/>
  <c r="AO22" i="4"/>
  <c r="AP22" i="4"/>
  <c r="AQ22" i="4"/>
  <c r="AR22" i="4"/>
  <c r="F22" i="4"/>
  <c r="J25" i="2"/>
  <c r="F25" i="2"/>
  <c r="B85" i="1"/>
  <c r="B67" i="1"/>
  <c r="S19" i="4"/>
  <c r="F19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F17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X16" i="4"/>
  <c r="Y16" i="4"/>
  <c r="Z16" i="4"/>
  <c r="AA16" i="4"/>
  <c r="AB16" i="4"/>
  <c r="AC16" i="4"/>
  <c r="AD16" i="4"/>
  <c r="AE16" i="4"/>
  <c r="AF16" i="4"/>
  <c r="AG16" i="4"/>
  <c r="AH16" i="4"/>
  <c r="AI16" i="4"/>
  <c r="AJ16" i="4"/>
  <c r="AK16" i="4"/>
  <c r="AL16" i="4"/>
  <c r="AM16" i="4"/>
  <c r="AN16" i="4"/>
  <c r="AO16" i="4"/>
  <c r="AP16" i="4"/>
  <c r="AQ16" i="4"/>
  <c r="AR16" i="4"/>
  <c r="F16" i="4"/>
  <c r="B45" i="1"/>
  <c r="D51" i="6" l="1"/>
  <c r="F40" i="6"/>
  <c r="F35" i="4"/>
  <c r="F36" i="4" s="1"/>
  <c r="I19" i="2"/>
  <c r="F19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F16" i="2"/>
  <c r="F11" i="6"/>
  <c r="F6" i="6"/>
  <c r="F5" i="2"/>
  <c r="B105" i="5"/>
  <c r="B106" i="1"/>
  <c r="B90" i="5"/>
  <c r="B88" i="5"/>
  <c r="E60" i="5"/>
  <c r="F60" i="5"/>
  <c r="G60" i="5"/>
  <c r="H60" i="5"/>
  <c r="I60" i="5"/>
  <c r="J60" i="5"/>
  <c r="K60" i="5"/>
  <c r="L60" i="5"/>
  <c r="M60" i="5"/>
  <c r="N60" i="5"/>
  <c r="O60" i="5"/>
  <c r="P60" i="5"/>
  <c r="Q60" i="5"/>
  <c r="R60" i="5"/>
  <c r="S60" i="5"/>
  <c r="T60" i="5"/>
  <c r="U60" i="5"/>
  <c r="V60" i="5"/>
  <c r="W60" i="5"/>
  <c r="X60" i="5"/>
  <c r="Y60" i="5"/>
  <c r="Z60" i="5"/>
  <c r="AA60" i="5"/>
  <c r="AB60" i="5"/>
  <c r="AC60" i="5"/>
  <c r="AD60" i="5"/>
  <c r="AE60" i="5"/>
  <c r="AF60" i="5"/>
  <c r="AG60" i="5"/>
  <c r="AH60" i="5"/>
  <c r="AI60" i="5"/>
  <c r="AJ60" i="5"/>
  <c r="AK60" i="5"/>
  <c r="AL60" i="5"/>
  <c r="AM60" i="5"/>
  <c r="AN60" i="5"/>
  <c r="AO60" i="5"/>
  <c r="AP60" i="5"/>
  <c r="AQ60" i="5"/>
  <c r="E61" i="5"/>
  <c r="F61" i="5"/>
  <c r="G61" i="5"/>
  <c r="H61" i="5"/>
  <c r="I61" i="5"/>
  <c r="J61" i="5"/>
  <c r="K61" i="5"/>
  <c r="L61" i="5"/>
  <c r="M61" i="5"/>
  <c r="N61" i="5"/>
  <c r="O61" i="5"/>
  <c r="P61" i="5"/>
  <c r="Q61" i="5"/>
  <c r="R61" i="5"/>
  <c r="S61" i="5"/>
  <c r="T61" i="5"/>
  <c r="U61" i="5"/>
  <c r="V61" i="5"/>
  <c r="W61" i="5"/>
  <c r="X61" i="5"/>
  <c r="Y61" i="5"/>
  <c r="Z61" i="5"/>
  <c r="AA61" i="5"/>
  <c r="AB61" i="5"/>
  <c r="AC61" i="5"/>
  <c r="AD61" i="5"/>
  <c r="AE61" i="5"/>
  <c r="AF61" i="5"/>
  <c r="AG61" i="5"/>
  <c r="AH61" i="5"/>
  <c r="AI61" i="5"/>
  <c r="AJ61" i="5"/>
  <c r="AK61" i="5"/>
  <c r="AL61" i="5"/>
  <c r="AM61" i="5"/>
  <c r="AN61" i="5"/>
  <c r="AO61" i="5"/>
  <c r="AP61" i="5"/>
  <c r="AQ61" i="5"/>
  <c r="E62" i="5"/>
  <c r="F62" i="5"/>
  <c r="G62" i="5"/>
  <c r="H62" i="5"/>
  <c r="I62" i="5"/>
  <c r="J62" i="5"/>
  <c r="K62" i="5"/>
  <c r="L62" i="5"/>
  <c r="M62" i="5"/>
  <c r="N62" i="5"/>
  <c r="O62" i="5"/>
  <c r="P62" i="5"/>
  <c r="Q62" i="5"/>
  <c r="R62" i="5"/>
  <c r="S62" i="5"/>
  <c r="T62" i="5"/>
  <c r="U62" i="5"/>
  <c r="V62" i="5"/>
  <c r="W62" i="5"/>
  <c r="X62" i="5"/>
  <c r="Y62" i="5"/>
  <c r="Z62" i="5"/>
  <c r="AA62" i="5"/>
  <c r="AB62" i="5"/>
  <c r="AC62" i="5"/>
  <c r="AD62" i="5"/>
  <c r="AE62" i="5"/>
  <c r="AF62" i="5"/>
  <c r="AG62" i="5"/>
  <c r="AH62" i="5"/>
  <c r="AI62" i="5"/>
  <c r="AJ62" i="5"/>
  <c r="AK62" i="5"/>
  <c r="AL62" i="5"/>
  <c r="AM62" i="5"/>
  <c r="AN62" i="5"/>
  <c r="AO62" i="5"/>
  <c r="AP62" i="5"/>
  <c r="AQ62" i="5"/>
  <c r="E63" i="5"/>
  <c r="F63" i="5"/>
  <c r="G63" i="5"/>
  <c r="H63" i="5"/>
  <c r="I63" i="5"/>
  <c r="J63" i="5"/>
  <c r="K63" i="5"/>
  <c r="L63" i="5"/>
  <c r="M63" i="5"/>
  <c r="N63" i="5"/>
  <c r="O63" i="5"/>
  <c r="P63" i="5"/>
  <c r="Q63" i="5"/>
  <c r="R63" i="5"/>
  <c r="S63" i="5"/>
  <c r="T63" i="5"/>
  <c r="U63" i="5"/>
  <c r="V63" i="5"/>
  <c r="W63" i="5"/>
  <c r="X63" i="5"/>
  <c r="Y63" i="5"/>
  <c r="Z63" i="5"/>
  <c r="AA63" i="5"/>
  <c r="AB63" i="5"/>
  <c r="AC63" i="5"/>
  <c r="AD63" i="5"/>
  <c r="AE63" i="5"/>
  <c r="AF63" i="5"/>
  <c r="AG63" i="5"/>
  <c r="AH63" i="5"/>
  <c r="AI63" i="5"/>
  <c r="AJ63" i="5"/>
  <c r="AK63" i="5"/>
  <c r="AL63" i="5"/>
  <c r="AM63" i="5"/>
  <c r="AN63" i="5"/>
  <c r="AO63" i="5"/>
  <c r="AP63" i="5"/>
  <c r="AQ63" i="5"/>
  <c r="E64" i="5"/>
  <c r="F64" i="5"/>
  <c r="G64" i="5"/>
  <c r="H64" i="5"/>
  <c r="I64" i="5"/>
  <c r="J64" i="5"/>
  <c r="K64" i="5"/>
  <c r="L64" i="5"/>
  <c r="M64" i="5"/>
  <c r="N64" i="5"/>
  <c r="O64" i="5"/>
  <c r="P64" i="5"/>
  <c r="Q64" i="5"/>
  <c r="R64" i="5"/>
  <c r="S64" i="5"/>
  <c r="T64" i="5"/>
  <c r="U64" i="5"/>
  <c r="V64" i="5"/>
  <c r="W64" i="5"/>
  <c r="X64" i="5"/>
  <c r="Y64" i="5"/>
  <c r="Z64" i="5"/>
  <c r="AA64" i="5"/>
  <c r="AB64" i="5"/>
  <c r="AC64" i="5"/>
  <c r="AD64" i="5"/>
  <c r="AE64" i="5"/>
  <c r="AF64" i="5"/>
  <c r="AG64" i="5"/>
  <c r="AH64" i="5"/>
  <c r="AI64" i="5"/>
  <c r="AJ64" i="5"/>
  <c r="AK64" i="5"/>
  <c r="AL64" i="5"/>
  <c r="AM64" i="5"/>
  <c r="AN64" i="5"/>
  <c r="AO64" i="5"/>
  <c r="AP64" i="5"/>
  <c r="AQ64" i="5"/>
  <c r="E65" i="5"/>
  <c r="F65" i="5"/>
  <c r="G65" i="5"/>
  <c r="H65" i="5"/>
  <c r="I65" i="5"/>
  <c r="J65" i="5"/>
  <c r="K65" i="5"/>
  <c r="L65" i="5"/>
  <c r="M65" i="5"/>
  <c r="N65" i="5"/>
  <c r="O65" i="5"/>
  <c r="P65" i="5"/>
  <c r="Q65" i="5"/>
  <c r="R65" i="5"/>
  <c r="S65" i="5"/>
  <c r="T65" i="5"/>
  <c r="U65" i="5"/>
  <c r="V65" i="5"/>
  <c r="W65" i="5"/>
  <c r="X65" i="5"/>
  <c r="Y65" i="5"/>
  <c r="Z65" i="5"/>
  <c r="AA65" i="5"/>
  <c r="AB65" i="5"/>
  <c r="AC65" i="5"/>
  <c r="AD65" i="5"/>
  <c r="AE65" i="5"/>
  <c r="AF65" i="5"/>
  <c r="AG65" i="5"/>
  <c r="AH65" i="5"/>
  <c r="AI65" i="5"/>
  <c r="AJ65" i="5"/>
  <c r="AK65" i="5"/>
  <c r="AL65" i="5"/>
  <c r="AM65" i="5"/>
  <c r="AN65" i="5"/>
  <c r="AO65" i="5"/>
  <c r="AP65" i="5"/>
  <c r="AQ65" i="5"/>
  <c r="E66" i="5"/>
  <c r="F66" i="5"/>
  <c r="G66" i="5"/>
  <c r="H66" i="5"/>
  <c r="I66" i="5"/>
  <c r="J66" i="5"/>
  <c r="K66" i="5"/>
  <c r="L66" i="5"/>
  <c r="M66" i="5"/>
  <c r="N66" i="5"/>
  <c r="O66" i="5"/>
  <c r="P66" i="5"/>
  <c r="Q66" i="5"/>
  <c r="R66" i="5"/>
  <c r="S66" i="5"/>
  <c r="T66" i="5"/>
  <c r="U66" i="5"/>
  <c r="V66" i="5"/>
  <c r="W66" i="5"/>
  <c r="X66" i="5"/>
  <c r="Y66" i="5"/>
  <c r="Z66" i="5"/>
  <c r="AA66" i="5"/>
  <c r="AB66" i="5"/>
  <c r="AC66" i="5"/>
  <c r="AD66" i="5"/>
  <c r="AE66" i="5"/>
  <c r="AF66" i="5"/>
  <c r="AG66" i="5"/>
  <c r="AH66" i="5"/>
  <c r="AI66" i="5"/>
  <c r="AJ66" i="5"/>
  <c r="AK66" i="5"/>
  <c r="AL66" i="5"/>
  <c r="AM66" i="5"/>
  <c r="AN66" i="5"/>
  <c r="AO66" i="5"/>
  <c r="AP66" i="5"/>
  <c r="AQ66" i="5"/>
  <c r="F59" i="5"/>
  <c r="G59" i="5"/>
  <c r="H59" i="5"/>
  <c r="I59" i="5"/>
  <c r="J59" i="5"/>
  <c r="K59" i="5"/>
  <c r="L59" i="5"/>
  <c r="M59" i="5"/>
  <c r="N59" i="5"/>
  <c r="O59" i="5"/>
  <c r="P59" i="5"/>
  <c r="Q59" i="5"/>
  <c r="R59" i="5"/>
  <c r="S59" i="5"/>
  <c r="T59" i="5"/>
  <c r="U59" i="5"/>
  <c r="V59" i="5"/>
  <c r="W59" i="5"/>
  <c r="X59" i="5"/>
  <c r="Y59" i="5"/>
  <c r="Z59" i="5"/>
  <c r="AA59" i="5"/>
  <c r="AB59" i="5"/>
  <c r="AC59" i="5"/>
  <c r="AD59" i="5"/>
  <c r="AE59" i="5"/>
  <c r="AF59" i="5"/>
  <c r="AG59" i="5"/>
  <c r="AH59" i="5"/>
  <c r="AI59" i="5"/>
  <c r="AJ59" i="5"/>
  <c r="AK59" i="5"/>
  <c r="AL59" i="5"/>
  <c r="AM59" i="5"/>
  <c r="AN59" i="5"/>
  <c r="AO59" i="5"/>
  <c r="AP59" i="5"/>
  <c r="AQ59" i="5"/>
  <c r="E59" i="5"/>
  <c r="B59" i="5"/>
  <c r="B41" i="5"/>
  <c r="B39" i="1"/>
  <c r="B38" i="1"/>
  <c r="F3" i="6"/>
  <c r="F13" i="6" s="1"/>
  <c r="M13" i="4"/>
  <c r="F13" i="4"/>
  <c r="H8" i="4"/>
  <c r="F8" i="4"/>
  <c r="K13" i="2"/>
  <c r="F13" i="2"/>
  <c r="F12" i="2"/>
  <c r="H8" i="2"/>
  <c r="F8" i="2"/>
  <c r="F5" i="6" l="1"/>
  <c r="F10" i="6"/>
  <c r="F8" i="6"/>
  <c r="F16" i="6"/>
  <c r="F27" i="6"/>
  <c r="F39" i="6" s="1"/>
  <c r="F17" i="6"/>
  <c r="F18" i="6"/>
  <c r="F30" i="6"/>
  <c r="F19" i="6"/>
  <c r="F7" i="6"/>
  <c r="F12" i="6"/>
  <c r="AR13" i="4"/>
  <c r="G13" i="4"/>
  <c r="H13" i="4"/>
  <c r="I13" i="4"/>
  <c r="J13" i="4"/>
  <c r="K13" i="4"/>
  <c r="L13" i="4"/>
  <c r="N13" i="4"/>
  <c r="O13" i="4"/>
  <c r="P13" i="4"/>
  <c r="Q13" i="4"/>
  <c r="R13" i="4"/>
  <c r="S13" i="4"/>
  <c r="T13" i="4"/>
  <c r="U13" i="4"/>
  <c r="V13" i="4"/>
  <c r="W13" i="4"/>
  <c r="X13" i="4"/>
  <c r="Y13" i="4"/>
  <c r="Z13" i="4"/>
  <c r="AA13" i="4"/>
  <c r="AB13" i="4"/>
  <c r="AC13" i="4"/>
  <c r="AD13" i="4"/>
  <c r="AE13" i="4"/>
  <c r="AF13" i="4"/>
  <c r="AG13" i="4"/>
  <c r="AH13" i="4"/>
  <c r="AI13" i="4"/>
  <c r="AJ13" i="4"/>
  <c r="AK13" i="4"/>
  <c r="AL13" i="4"/>
  <c r="AM13" i="4"/>
  <c r="AN13" i="4"/>
  <c r="AO13" i="4"/>
  <c r="AP13" i="4"/>
  <c r="AQ13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AA12" i="4"/>
  <c r="AB12" i="4"/>
  <c r="AC12" i="4"/>
  <c r="AD12" i="4"/>
  <c r="AE12" i="4"/>
  <c r="AF12" i="4"/>
  <c r="AG12" i="4"/>
  <c r="AH12" i="4"/>
  <c r="AI12" i="4"/>
  <c r="AJ12" i="4"/>
  <c r="AK12" i="4"/>
  <c r="AL12" i="4"/>
  <c r="AM12" i="4"/>
  <c r="AN12" i="4"/>
  <c r="AO12" i="4"/>
  <c r="AP12" i="4"/>
  <c r="AQ12" i="4"/>
  <c r="AR12" i="4"/>
  <c r="F12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X11" i="4"/>
  <c r="Y11" i="4"/>
  <c r="Z11" i="4"/>
  <c r="AA11" i="4"/>
  <c r="AB11" i="4"/>
  <c r="AC11" i="4"/>
  <c r="AD11" i="4"/>
  <c r="AE11" i="4"/>
  <c r="AF11" i="4"/>
  <c r="AG11" i="4"/>
  <c r="AH11" i="4"/>
  <c r="AI11" i="4"/>
  <c r="AJ11" i="4"/>
  <c r="AK11" i="4"/>
  <c r="AL11" i="4"/>
  <c r="AM11" i="4"/>
  <c r="AN11" i="4"/>
  <c r="AO11" i="4"/>
  <c r="AP11" i="4"/>
  <c r="AQ11" i="4"/>
  <c r="AR11" i="4"/>
  <c r="F11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AA10" i="4"/>
  <c r="AB10" i="4"/>
  <c r="AC10" i="4"/>
  <c r="AD10" i="4"/>
  <c r="AE10" i="4"/>
  <c r="AF10" i="4"/>
  <c r="AG10" i="4"/>
  <c r="AH10" i="4"/>
  <c r="AI10" i="4"/>
  <c r="AJ10" i="4"/>
  <c r="AK10" i="4"/>
  <c r="AL10" i="4"/>
  <c r="AM10" i="4"/>
  <c r="AN10" i="4"/>
  <c r="AO10" i="4"/>
  <c r="AP10" i="4"/>
  <c r="AQ10" i="4"/>
  <c r="AR10" i="4"/>
  <c r="F10" i="4"/>
  <c r="AR8" i="4"/>
  <c r="G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Z8" i="4"/>
  <c r="AA8" i="4"/>
  <c r="AB8" i="4"/>
  <c r="AC8" i="4"/>
  <c r="AD8" i="4"/>
  <c r="AE8" i="4"/>
  <c r="AF8" i="4"/>
  <c r="AG8" i="4"/>
  <c r="AH8" i="4"/>
  <c r="AI8" i="4"/>
  <c r="AJ8" i="4"/>
  <c r="AK8" i="4"/>
  <c r="AL8" i="4"/>
  <c r="AM8" i="4"/>
  <c r="AN8" i="4"/>
  <c r="AO8" i="4"/>
  <c r="AP8" i="4"/>
  <c r="AQ8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U7" i="4"/>
  <c r="V7" i="4"/>
  <c r="W7" i="4"/>
  <c r="X7" i="4"/>
  <c r="Y7" i="4"/>
  <c r="Z7" i="4"/>
  <c r="AA7" i="4"/>
  <c r="AB7" i="4"/>
  <c r="AC7" i="4"/>
  <c r="AD7" i="4"/>
  <c r="AE7" i="4"/>
  <c r="AF7" i="4"/>
  <c r="AG7" i="4"/>
  <c r="AH7" i="4"/>
  <c r="AI7" i="4"/>
  <c r="AJ7" i="4"/>
  <c r="AK7" i="4"/>
  <c r="AL7" i="4"/>
  <c r="AM7" i="4"/>
  <c r="AN7" i="4"/>
  <c r="AO7" i="4"/>
  <c r="AP7" i="4"/>
  <c r="AQ7" i="4"/>
  <c r="AR7" i="4"/>
  <c r="F7" i="4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U6" i="4"/>
  <c r="V6" i="4"/>
  <c r="W6" i="4"/>
  <c r="X6" i="4"/>
  <c r="Y6" i="4"/>
  <c r="Z6" i="4"/>
  <c r="AA6" i="4"/>
  <c r="AB6" i="4"/>
  <c r="AC6" i="4"/>
  <c r="AD6" i="4"/>
  <c r="AE6" i="4"/>
  <c r="AF6" i="4"/>
  <c r="AG6" i="4"/>
  <c r="AH6" i="4"/>
  <c r="AI6" i="4"/>
  <c r="AJ6" i="4"/>
  <c r="AK6" i="4"/>
  <c r="AL6" i="4"/>
  <c r="AM6" i="4"/>
  <c r="AN6" i="4"/>
  <c r="AO6" i="4"/>
  <c r="AP6" i="4"/>
  <c r="AQ6" i="4"/>
  <c r="AR6" i="4"/>
  <c r="F6" i="4"/>
  <c r="G5" i="4"/>
  <c r="H5" i="4"/>
  <c r="I5" i="4"/>
  <c r="J5" i="4"/>
  <c r="K5" i="4"/>
  <c r="L5" i="4"/>
  <c r="M5" i="4"/>
  <c r="N5" i="4"/>
  <c r="O5" i="4"/>
  <c r="P5" i="4"/>
  <c r="Q5" i="4"/>
  <c r="R5" i="4"/>
  <c r="S5" i="4"/>
  <c r="T5" i="4"/>
  <c r="U5" i="4"/>
  <c r="V5" i="4"/>
  <c r="W5" i="4"/>
  <c r="X5" i="4"/>
  <c r="Y5" i="4"/>
  <c r="Z5" i="4"/>
  <c r="AA5" i="4"/>
  <c r="AB5" i="4"/>
  <c r="AC5" i="4"/>
  <c r="AD5" i="4"/>
  <c r="AE5" i="4"/>
  <c r="AF5" i="4"/>
  <c r="AG5" i="4"/>
  <c r="AH5" i="4"/>
  <c r="AI5" i="4"/>
  <c r="AJ5" i="4"/>
  <c r="AK5" i="4"/>
  <c r="AL5" i="4"/>
  <c r="AM5" i="4"/>
  <c r="AN5" i="4"/>
  <c r="AO5" i="4"/>
  <c r="AP5" i="4"/>
  <c r="AQ5" i="4"/>
  <c r="AR5" i="4"/>
  <c r="B84" i="3"/>
  <c r="B66" i="3"/>
  <c r="E66" i="1"/>
  <c r="AQ65" i="3"/>
  <c r="AP65" i="3"/>
  <c r="AO65" i="3"/>
  <c r="AN65" i="3"/>
  <c r="AM65" i="3"/>
  <c r="AL65" i="3"/>
  <c r="AK65" i="3"/>
  <c r="AJ65" i="3"/>
  <c r="AI65" i="3"/>
  <c r="AH65" i="3"/>
  <c r="AG65" i="3"/>
  <c r="AF65" i="3"/>
  <c r="AE65" i="3"/>
  <c r="AD65" i="3"/>
  <c r="AC65" i="3"/>
  <c r="AB65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AQ62" i="3"/>
  <c r="AP62" i="3"/>
  <c r="AO62" i="3"/>
  <c r="AN62" i="3"/>
  <c r="AM62" i="3"/>
  <c r="AL62" i="3"/>
  <c r="AK62" i="3"/>
  <c r="AJ62" i="3"/>
  <c r="AI62" i="3"/>
  <c r="AH62" i="3"/>
  <c r="AG62" i="3"/>
  <c r="AF62" i="3"/>
  <c r="AE62" i="3"/>
  <c r="AD62" i="3"/>
  <c r="AC62" i="3"/>
  <c r="AB62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AQ58" i="3"/>
  <c r="AP58" i="3"/>
  <c r="AO58" i="3"/>
  <c r="AN58" i="3"/>
  <c r="AM58" i="3"/>
  <c r="AL58" i="3"/>
  <c r="AK58" i="3"/>
  <c r="AJ58" i="3"/>
  <c r="AI58" i="3"/>
  <c r="AH58" i="3"/>
  <c r="AG58" i="3"/>
  <c r="AF58" i="3"/>
  <c r="AE58" i="3"/>
  <c r="AD58" i="3"/>
  <c r="AC58" i="3"/>
  <c r="AB58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AQ55" i="3"/>
  <c r="AP55" i="3"/>
  <c r="AO55" i="3"/>
  <c r="AN55" i="3"/>
  <c r="AM55" i="3"/>
  <c r="AL55" i="3"/>
  <c r="AK55" i="3"/>
  <c r="AJ55" i="3"/>
  <c r="AI55" i="3"/>
  <c r="AH55" i="3"/>
  <c r="AG55" i="3"/>
  <c r="AF55" i="3"/>
  <c r="AE55" i="3"/>
  <c r="AD55" i="3"/>
  <c r="AC55" i="3"/>
  <c r="AB55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AQ52" i="3"/>
  <c r="AP52" i="3"/>
  <c r="AO52" i="3"/>
  <c r="AN52" i="3"/>
  <c r="AM52" i="3"/>
  <c r="AL52" i="3"/>
  <c r="AK52" i="3"/>
  <c r="AJ52" i="3"/>
  <c r="AI52" i="3"/>
  <c r="AH52" i="3"/>
  <c r="AG52" i="3"/>
  <c r="AF52" i="3"/>
  <c r="AE52" i="3"/>
  <c r="AD52" i="3"/>
  <c r="AC52" i="3"/>
  <c r="AB52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F34" i="6" l="1"/>
  <c r="F44" i="6"/>
  <c r="B47" i="1"/>
  <c r="B44" i="3"/>
  <c r="B46" i="3" s="1"/>
  <c r="B43" i="3"/>
  <c r="B44" i="1"/>
  <c r="F66" i="1" l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AK66" i="1"/>
  <c r="AL66" i="1"/>
  <c r="AM66" i="1"/>
  <c r="AN66" i="1"/>
  <c r="AO66" i="1"/>
  <c r="AP66" i="1"/>
  <c r="AQ66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AG63" i="1"/>
  <c r="AH63" i="1"/>
  <c r="AI63" i="1"/>
  <c r="AJ63" i="1"/>
  <c r="AK63" i="1"/>
  <c r="AL63" i="1"/>
  <c r="AM63" i="1"/>
  <c r="AN63" i="1"/>
  <c r="AO63" i="1"/>
  <c r="AP63" i="1"/>
  <c r="AQ63" i="1"/>
  <c r="E63" i="1"/>
  <c r="E53" i="1" l="1"/>
  <c r="B31" i="5" l="1"/>
  <c r="B30" i="5"/>
  <c r="B105" i="3" l="1"/>
  <c r="B11" i="1" l="1"/>
  <c r="G38" i="1" l="1"/>
  <c r="G42" i="6" l="1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AI42" i="6"/>
  <c r="AJ42" i="6"/>
  <c r="AK42" i="6"/>
  <c r="AL42" i="6"/>
  <c r="AM42" i="6"/>
  <c r="AN42" i="6"/>
  <c r="AO42" i="6"/>
  <c r="AP42" i="6"/>
  <c r="AQ42" i="6"/>
  <c r="AR42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AI41" i="6"/>
  <c r="AJ41" i="6"/>
  <c r="AK41" i="6"/>
  <c r="AL41" i="6"/>
  <c r="AM41" i="6"/>
  <c r="AN41" i="6"/>
  <c r="AO41" i="6"/>
  <c r="AP41" i="6"/>
  <c r="AQ41" i="6"/>
  <c r="AR41" i="6"/>
  <c r="F38" i="1"/>
  <c r="G40" i="4"/>
  <c r="G45" i="4" s="1"/>
  <c r="H40" i="4"/>
  <c r="H45" i="4" s="1"/>
  <c r="I40" i="4"/>
  <c r="I45" i="4" s="1"/>
  <c r="J40" i="4"/>
  <c r="J45" i="4" s="1"/>
  <c r="K40" i="4"/>
  <c r="K45" i="4" s="1"/>
  <c r="L40" i="4"/>
  <c r="L45" i="4" s="1"/>
  <c r="M40" i="4"/>
  <c r="M45" i="4" s="1"/>
  <c r="N40" i="4"/>
  <c r="N45" i="4" s="1"/>
  <c r="O40" i="4"/>
  <c r="O45" i="4" s="1"/>
  <c r="P40" i="4"/>
  <c r="P45" i="4" s="1"/>
  <c r="Q40" i="4"/>
  <c r="Q45" i="4" s="1"/>
  <c r="R40" i="4"/>
  <c r="R45" i="4" s="1"/>
  <c r="S40" i="4"/>
  <c r="S45" i="4" s="1"/>
  <c r="T40" i="4"/>
  <c r="T45" i="4" s="1"/>
  <c r="U40" i="4"/>
  <c r="U45" i="4" s="1"/>
  <c r="V40" i="4"/>
  <c r="V45" i="4" s="1"/>
  <c r="W40" i="4"/>
  <c r="W45" i="4" s="1"/>
  <c r="X40" i="4"/>
  <c r="X45" i="4" s="1"/>
  <c r="Y40" i="4"/>
  <c r="Y45" i="4" s="1"/>
  <c r="Z40" i="4"/>
  <c r="Z45" i="4" s="1"/>
  <c r="AA40" i="4"/>
  <c r="AA45" i="4" s="1"/>
  <c r="AB40" i="4"/>
  <c r="AB45" i="4" s="1"/>
  <c r="AC40" i="4"/>
  <c r="AC45" i="4" s="1"/>
  <c r="AD40" i="4"/>
  <c r="AD45" i="4" s="1"/>
  <c r="AE40" i="4"/>
  <c r="AE45" i="4" s="1"/>
  <c r="AF40" i="4"/>
  <c r="AF45" i="4" s="1"/>
  <c r="AG40" i="4"/>
  <c r="AG45" i="4" s="1"/>
  <c r="AH40" i="4"/>
  <c r="AH45" i="4" s="1"/>
  <c r="AI40" i="4"/>
  <c r="AI45" i="4" s="1"/>
  <c r="AJ40" i="4"/>
  <c r="AJ45" i="4" s="1"/>
  <c r="AK40" i="4"/>
  <c r="AK45" i="4" s="1"/>
  <c r="AL40" i="4"/>
  <c r="AL45" i="4" s="1"/>
  <c r="AM40" i="4"/>
  <c r="AM45" i="4" s="1"/>
  <c r="AN40" i="4"/>
  <c r="AN45" i="4" s="1"/>
  <c r="AO40" i="4"/>
  <c r="AO45" i="4" s="1"/>
  <c r="AP40" i="4"/>
  <c r="AP45" i="4" s="1"/>
  <c r="AQ40" i="4"/>
  <c r="AQ45" i="4" s="1"/>
  <c r="AR40" i="4"/>
  <c r="AR45" i="4" s="1"/>
  <c r="E94" i="5"/>
  <c r="F94" i="5"/>
  <c r="G94" i="5"/>
  <c r="H94" i="5"/>
  <c r="I94" i="5"/>
  <c r="J94" i="5"/>
  <c r="K94" i="5"/>
  <c r="L94" i="5"/>
  <c r="M94" i="5"/>
  <c r="N94" i="5"/>
  <c r="O94" i="5"/>
  <c r="P94" i="5"/>
  <c r="Q94" i="5"/>
  <c r="R94" i="5"/>
  <c r="S94" i="5"/>
  <c r="T94" i="5"/>
  <c r="U94" i="5"/>
  <c r="V94" i="5"/>
  <c r="W94" i="5"/>
  <c r="X94" i="5"/>
  <c r="Y94" i="5"/>
  <c r="Z94" i="5"/>
  <c r="AA94" i="5"/>
  <c r="AB94" i="5"/>
  <c r="AC94" i="5"/>
  <c r="AD94" i="5"/>
  <c r="AE94" i="5"/>
  <c r="AF94" i="5"/>
  <c r="AG94" i="5"/>
  <c r="AH94" i="5"/>
  <c r="AI94" i="5"/>
  <c r="AJ94" i="5"/>
  <c r="AK94" i="5"/>
  <c r="AL94" i="5"/>
  <c r="AM94" i="5"/>
  <c r="AN94" i="5"/>
  <c r="AO94" i="5"/>
  <c r="AP94" i="5"/>
  <c r="AQ94" i="5"/>
  <c r="E95" i="5"/>
  <c r="F95" i="5"/>
  <c r="G95" i="5"/>
  <c r="H95" i="5"/>
  <c r="I95" i="5"/>
  <c r="J95" i="5"/>
  <c r="K95" i="5"/>
  <c r="L95" i="5"/>
  <c r="M95" i="5"/>
  <c r="N95" i="5"/>
  <c r="O95" i="5"/>
  <c r="P95" i="5"/>
  <c r="Q95" i="5"/>
  <c r="R95" i="5"/>
  <c r="S95" i="5"/>
  <c r="T95" i="5"/>
  <c r="U95" i="5"/>
  <c r="V95" i="5"/>
  <c r="W95" i="5"/>
  <c r="X95" i="5"/>
  <c r="Y95" i="5"/>
  <c r="Z95" i="5"/>
  <c r="AA95" i="5"/>
  <c r="AB95" i="5"/>
  <c r="AC95" i="5"/>
  <c r="AD95" i="5"/>
  <c r="AE95" i="5"/>
  <c r="AF95" i="5"/>
  <c r="AG95" i="5"/>
  <c r="AH95" i="5"/>
  <c r="AI95" i="5"/>
  <c r="AJ95" i="5"/>
  <c r="AK95" i="5"/>
  <c r="AL95" i="5"/>
  <c r="AM95" i="5"/>
  <c r="AN95" i="5"/>
  <c r="AO95" i="5"/>
  <c r="AP95" i="5"/>
  <c r="AQ95" i="5"/>
  <c r="E96" i="5"/>
  <c r="F96" i="5"/>
  <c r="G96" i="5"/>
  <c r="H96" i="5"/>
  <c r="I96" i="5"/>
  <c r="J96" i="5"/>
  <c r="K96" i="5"/>
  <c r="L96" i="5"/>
  <c r="M96" i="5"/>
  <c r="N96" i="5"/>
  <c r="O96" i="5"/>
  <c r="P96" i="5"/>
  <c r="Q96" i="5"/>
  <c r="R96" i="5"/>
  <c r="S96" i="5"/>
  <c r="T96" i="5"/>
  <c r="U96" i="5"/>
  <c r="V96" i="5"/>
  <c r="W96" i="5"/>
  <c r="X96" i="5"/>
  <c r="Y96" i="5"/>
  <c r="Z96" i="5"/>
  <c r="AA96" i="5"/>
  <c r="AB96" i="5"/>
  <c r="AC96" i="5"/>
  <c r="AD96" i="5"/>
  <c r="AE96" i="5"/>
  <c r="AF96" i="5"/>
  <c r="AG96" i="5"/>
  <c r="AH96" i="5"/>
  <c r="AI96" i="5"/>
  <c r="AJ96" i="5"/>
  <c r="AK96" i="5"/>
  <c r="AL96" i="5"/>
  <c r="AM96" i="5"/>
  <c r="AN96" i="5"/>
  <c r="AO96" i="5"/>
  <c r="AP96" i="5"/>
  <c r="AQ96" i="5"/>
  <c r="E97" i="5"/>
  <c r="F97" i="5"/>
  <c r="G97" i="5"/>
  <c r="H97" i="5"/>
  <c r="I97" i="5"/>
  <c r="J97" i="5"/>
  <c r="K97" i="5"/>
  <c r="L97" i="5"/>
  <c r="M97" i="5"/>
  <c r="N97" i="5"/>
  <c r="O97" i="5"/>
  <c r="P97" i="5"/>
  <c r="Q97" i="5"/>
  <c r="R97" i="5"/>
  <c r="S97" i="5"/>
  <c r="T97" i="5"/>
  <c r="U97" i="5"/>
  <c r="V97" i="5"/>
  <c r="W97" i="5"/>
  <c r="X97" i="5"/>
  <c r="Y97" i="5"/>
  <c r="Z97" i="5"/>
  <c r="AA97" i="5"/>
  <c r="AB97" i="5"/>
  <c r="AC97" i="5"/>
  <c r="AD97" i="5"/>
  <c r="AE97" i="5"/>
  <c r="AF97" i="5"/>
  <c r="AG97" i="5"/>
  <c r="AH97" i="5"/>
  <c r="AI97" i="5"/>
  <c r="AJ97" i="5"/>
  <c r="AK97" i="5"/>
  <c r="AL97" i="5"/>
  <c r="AM97" i="5"/>
  <c r="AN97" i="5"/>
  <c r="AO97" i="5"/>
  <c r="AP97" i="5"/>
  <c r="AQ97" i="5"/>
  <c r="E98" i="5"/>
  <c r="F98" i="5"/>
  <c r="G98" i="5"/>
  <c r="H98" i="5"/>
  <c r="I98" i="5"/>
  <c r="J98" i="5"/>
  <c r="K98" i="5"/>
  <c r="L98" i="5"/>
  <c r="M98" i="5"/>
  <c r="N98" i="5"/>
  <c r="O98" i="5"/>
  <c r="P98" i="5"/>
  <c r="Q98" i="5"/>
  <c r="R98" i="5"/>
  <c r="S98" i="5"/>
  <c r="T98" i="5"/>
  <c r="U98" i="5"/>
  <c r="V98" i="5"/>
  <c r="W98" i="5"/>
  <c r="X98" i="5"/>
  <c r="Y98" i="5"/>
  <c r="Z98" i="5"/>
  <c r="AA98" i="5"/>
  <c r="AB98" i="5"/>
  <c r="AC98" i="5"/>
  <c r="AD98" i="5"/>
  <c r="AE98" i="5"/>
  <c r="AF98" i="5"/>
  <c r="AG98" i="5"/>
  <c r="AH98" i="5"/>
  <c r="AI98" i="5"/>
  <c r="AJ98" i="5"/>
  <c r="AK98" i="5"/>
  <c r="AL98" i="5"/>
  <c r="AM98" i="5"/>
  <c r="AN98" i="5"/>
  <c r="AO98" i="5"/>
  <c r="AP98" i="5"/>
  <c r="AQ98" i="5"/>
  <c r="E99" i="5"/>
  <c r="F99" i="5"/>
  <c r="G99" i="5"/>
  <c r="H99" i="5"/>
  <c r="I99" i="5"/>
  <c r="J99" i="5"/>
  <c r="K99" i="5"/>
  <c r="L99" i="5"/>
  <c r="M99" i="5"/>
  <c r="N99" i="5"/>
  <c r="O99" i="5"/>
  <c r="P99" i="5"/>
  <c r="Q99" i="5"/>
  <c r="R99" i="5"/>
  <c r="S99" i="5"/>
  <c r="T99" i="5"/>
  <c r="U99" i="5"/>
  <c r="V99" i="5"/>
  <c r="W99" i="5"/>
  <c r="X99" i="5"/>
  <c r="Y99" i="5"/>
  <c r="Z99" i="5"/>
  <c r="AA99" i="5"/>
  <c r="AB99" i="5"/>
  <c r="AC99" i="5"/>
  <c r="AD99" i="5"/>
  <c r="AE99" i="5"/>
  <c r="AF99" i="5"/>
  <c r="AG99" i="5"/>
  <c r="AH99" i="5"/>
  <c r="AI99" i="5"/>
  <c r="AJ99" i="5"/>
  <c r="AK99" i="5"/>
  <c r="AL99" i="5"/>
  <c r="AM99" i="5"/>
  <c r="AN99" i="5"/>
  <c r="AO99" i="5"/>
  <c r="AP99" i="5"/>
  <c r="AQ99" i="5"/>
  <c r="E100" i="5"/>
  <c r="F100" i="5"/>
  <c r="G100" i="5"/>
  <c r="H100" i="5"/>
  <c r="I100" i="5"/>
  <c r="J100" i="5"/>
  <c r="K100" i="5"/>
  <c r="L100" i="5"/>
  <c r="M100" i="5"/>
  <c r="N100" i="5"/>
  <c r="O100" i="5"/>
  <c r="P100" i="5"/>
  <c r="Q100" i="5"/>
  <c r="R100" i="5"/>
  <c r="S100" i="5"/>
  <c r="T100" i="5"/>
  <c r="U100" i="5"/>
  <c r="V100" i="5"/>
  <c r="W100" i="5"/>
  <c r="X100" i="5"/>
  <c r="Y100" i="5"/>
  <c r="Z100" i="5"/>
  <c r="AA100" i="5"/>
  <c r="AB100" i="5"/>
  <c r="AC100" i="5"/>
  <c r="AD100" i="5"/>
  <c r="AE100" i="5"/>
  <c r="AF100" i="5"/>
  <c r="AG100" i="5"/>
  <c r="AH100" i="5"/>
  <c r="AI100" i="5"/>
  <c r="AJ100" i="5"/>
  <c r="AK100" i="5"/>
  <c r="AL100" i="5"/>
  <c r="AM100" i="5"/>
  <c r="AN100" i="5"/>
  <c r="AO100" i="5"/>
  <c r="AP100" i="5"/>
  <c r="AQ100" i="5"/>
  <c r="E101" i="5"/>
  <c r="F101" i="5"/>
  <c r="G101" i="5"/>
  <c r="H101" i="5"/>
  <c r="I101" i="5"/>
  <c r="J101" i="5"/>
  <c r="K101" i="5"/>
  <c r="L101" i="5"/>
  <c r="M101" i="5"/>
  <c r="N101" i="5"/>
  <c r="O101" i="5"/>
  <c r="P101" i="5"/>
  <c r="Q101" i="5"/>
  <c r="R101" i="5"/>
  <c r="S101" i="5"/>
  <c r="T101" i="5"/>
  <c r="U101" i="5"/>
  <c r="V101" i="5"/>
  <c r="W101" i="5"/>
  <c r="X101" i="5"/>
  <c r="Y101" i="5"/>
  <c r="Z101" i="5"/>
  <c r="AA101" i="5"/>
  <c r="AB101" i="5"/>
  <c r="AC101" i="5"/>
  <c r="AD101" i="5"/>
  <c r="AE101" i="5"/>
  <c r="AF101" i="5"/>
  <c r="AG101" i="5"/>
  <c r="AH101" i="5"/>
  <c r="AI101" i="5"/>
  <c r="AJ101" i="5"/>
  <c r="AK101" i="5"/>
  <c r="AL101" i="5"/>
  <c r="AM101" i="5"/>
  <c r="AN101" i="5"/>
  <c r="AO101" i="5"/>
  <c r="AP101" i="5"/>
  <c r="AQ101" i="5"/>
  <c r="E102" i="5"/>
  <c r="F102" i="5"/>
  <c r="G102" i="5"/>
  <c r="H102" i="5"/>
  <c r="I102" i="5"/>
  <c r="J102" i="5"/>
  <c r="K102" i="5"/>
  <c r="L102" i="5"/>
  <c r="M102" i="5"/>
  <c r="N102" i="5"/>
  <c r="O102" i="5"/>
  <c r="P102" i="5"/>
  <c r="Q102" i="5"/>
  <c r="R102" i="5"/>
  <c r="S102" i="5"/>
  <c r="T102" i="5"/>
  <c r="U102" i="5"/>
  <c r="V102" i="5"/>
  <c r="W102" i="5"/>
  <c r="X102" i="5"/>
  <c r="Y102" i="5"/>
  <c r="Z102" i="5"/>
  <c r="AA102" i="5"/>
  <c r="AB102" i="5"/>
  <c r="AC102" i="5"/>
  <c r="AD102" i="5"/>
  <c r="AE102" i="5"/>
  <c r="AF102" i="5"/>
  <c r="AG102" i="5"/>
  <c r="AH102" i="5"/>
  <c r="AI102" i="5"/>
  <c r="AJ102" i="5"/>
  <c r="AK102" i="5"/>
  <c r="AL102" i="5"/>
  <c r="AM102" i="5"/>
  <c r="AN102" i="5"/>
  <c r="AO102" i="5"/>
  <c r="AP102" i="5"/>
  <c r="AQ102" i="5"/>
  <c r="E103" i="5"/>
  <c r="F103" i="5"/>
  <c r="G103" i="5"/>
  <c r="H103" i="5"/>
  <c r="I103" i="5"/>
  <c r="J103" i="5"/>
  <c r="K103" i="5"/>
  <c r="L103" i="5"/>
  <c r="M103" i="5"/>
  <c r="N103" i="5"/>
  <c r="O103" i="5"/>
  <c r="P103" i="5"/>
  <c r="Q103" i="5"/>
  <c r="R103" i="5"/>
  <c r="S103" i="5"/>
  <c r="T103" i="5"/>
  <c r="U103" i="5"/>
  <c r="V103" i="5"/>
  <c r="W103" i="5"/>
  <c r="X103" i="5"/>
  <c r="Y103" i="5"/>
  <c r="Z103" i="5"/>
  <c r="AA103" i="5"/>
  <c r="AB103" i="5"/>
  <c r="AC103" i="5"/>
  <c r="AD103" i="5"/>
  <c r="AE103" i="5"/>
  <c r="AF103" i="5"/>
  <c r="AG103" i="5"/>
  <c r="AH103" i="5"/>
  <c r="AI103" i="5"/>
  <c r="AJ103" i="5"/>
  <c r="AK103" i="5"/>
  <c r="AL103" i="5"/>
  <c r="AM103" i="5"/>
  <c r="AN103" i="5"/>
  <c r="AO103" i="5"/>
  <c r="AP103" i="5"/>
  <c r="AQ103" i="5"/>
  <c r="E104" i="5"/>
  <c r="F104" i="5"/>
  <c r="G104" i="5"/>
  <c r="H104" i="5"/>
  <c r="I104" i="5"/>
  <c r="J104" i="5"/>
  <c r="K104" i="5"/>
  <c r="L104" i="5"/>
  <c r="M104" i="5"/>
  <c r="N104" i="5"/>
  <c r="O104" i="5"/>
  <c r="P104" i="5"/>
  <c r="Q104" i="5"/>
  <c r="R104" i="5"/>
  <c r="S104" i="5"/>
  <c r="T104" i="5"/>
  <c r="U104" i="5"/>
  <c r="V104" i="5"/>
  <c r="W104" i="5"/>
  <c r="X104" i="5"/>
  <c r="Y104" i="5"/>
  <c r="Z104" i="5"/>
  <c r="AA104" i="5"/>
  <c r="AB104" i="5"/>
  <c r="AC104" i="5"/>
  <c r="AD104" i="5"/>
  <c r="AE104" i="5"/>
  <c r="AF104" i="5"/>
  <c r="AG104" i="5"/>
  <c r="AH104" i="5"/>
  <c r="AI104" i="5"/>
  <c r="AJ104" i="5"/>
  <c r="AK104" i="5"/>
  <c r="AL104" i="5"/>
  <c r="AM104" i="5"/>
  <c r="AN104" i="5"/>
  <c r="AO104" i="5"/>
  <c r="AP104" i="5"/>
  <c r="AQ104" i="5"/>
  <c r="E105" i="5"/>
  <c r="F105" i="5"/>
  <c r="G105" i="5"/>
  <c r="H105" i="5"/>
  <c r="I105" i="5"/>
  <c r="J105" i="5"/>
  <c r="K105" i="5"/>
  <c r="L105" i="5"/>
  <c r="M105" i="5"/>
  <c r="N105" i="5"/>
  <c r="O105" i="5"/>
  <c r="P105" i="5"/>
  <c r="Q105" i="5"/>
  <c r="R105" i="5"/>
  <c r="S105" i="5"/>
  <c r="T105" i="5"/>
  <c r="U105" i="5"/>
  <c r="V105" i="5"/>
  <c r="W105" i="5"/>
  <c r="X105" i="5"/>
  <c r="Y105" i="5"/>
  <c r="Z105" i="5"/>
  <c r="AA105" i="5"/>
  <c r="AB105" i="5"/>
  <c r="AC105" i="5"/>
  <c r="AD105" i="5"/>
  <c r="AE105" i="5"/>
  <c r="AF105" i="5"/>
  <c r="AG105" i="5"/>
  <c r="AH105" i="5"/>
  <c r="AI105" i="5"/>
  <c r="AJ105" i="5"/>
  <c r="AK105" i="5"/>
  <c r="AL105" i="5"/>
  <c r="AM105" i="5"/>
  <c r="AN105" i="5"/>
  <c r="AO105" i="5"/>
  <c r="AP105" i="5"/>
  <c r="AQ105" i="5"/>
  <c r="F93" i="5"/>
  <c r="G93" i="5"/>
  <c r="H93" i="5"/>
  <c r="I93" i="5"/>
  <c r="J93" i="5"/>
  <c r="K93" i="5"/>
  <c r="L93" i="5"/>
  <c r="M93" i="5"/>
  <c r="N93" i="5"/>
  <c r="O93" i="5"/>
  <c r="P93" i="5"/>
  <c r="Q93" i="5"/>
  <c r="R93" i="5"/>
  <c r="S93" i="5"/>
  <c r="T93" i="5"/>
  <c r="U93" i="5"/>
  <c r="V93" i="5"/>
  <c r="W93" i="5"/>
  <c r="X93" i="5"/>
  <c r="Y93" i="5"/>
  <c r="Z93" i="5"/>
  <c r="AA93" i="5"/>
  <c r="AB93" i="5"/>
  <c r="AC93" i="5"/>
  <c r="AD93" i="5"/>
  <c r="AE93" i="5"/>
  <c r="AF93" i="5"/>
  <c r="AG93" i="5"/>
  <c r="AH93" i="5"/>
  <c r="AI93" i="5"/>
  <c r="AJ93" i="5"/>
  <c r="AK93" i="5"/>
  <c r="AL93" i="5"/>
  <c r="AM93" i="5"/>
  <c r="AN93" i="5"/>
  <c r="AO93" i="5"/>
  <c r="AP93" i="5"/>
  <c r="AQ93" i="5"/>
  <c r="E93" i="5"/>
  <c r="B94" i="5"/>
  <c r="B95" i="5"/>
  <c r="B96" i="5"/>
  <c r="B97" i="5"/>
  <c r="B98" i="5"/>
  <c r="B99" i="5"/>
  <c r="B100" i="5"/>
  <c r="B101" i="5"/>
  <c r="B102" i="5"/>
  <c r="B103" i="5"/>
  <c r="B104" i="5"/>
  <c r="B93" i="5"/>
  <c r="F89" i="5"/>
  <c r="G89" i="5"/>
  <c r="H89" i="5"/>
  <c r="I89" i="5"/>
  <c r="J89" i="5"/>
  <c r="K89" i="5"/>
  <c r="L89" i="5"/>
  <c r="M89" i="5"/>
  <c r="N89" i="5"/>
  <c r="O89" i="5"/>
  <c r="P89" i="5"/>
  <c r="Q89" i="5"/>
  <c r="R89" i="5"/>
  <c r="S89" i="5"/>
  <c r="T89" i="5"/>
  <c r="U89" i="5"/>
  <c r="V89" i="5"/>
  <c r="W89" i="5"/>
  <c r="X89" i="5"/>
  <c r="Y89" i="5"/>
  <c r="Z89" i="5"/>
  <c r="AA89" i="5"/>
  <c r="AB89" i="5"/>
  <c r="AC89" i="5"/>
  <c r="AD89" i="5"/>
  <c r="AE89" i="5"/>
  <c r="AF89" i="5"/>
  <c r="AG89" i="5"/>
  <c r="AH89" i="5"/>
  <c r="AI89" i="5"/>
  <c r="AJ89" i="5"/>
  <c r="AK89" i="5"/>
  <c r="AL89" i="5"/>
  <c r="AM89" i="5"/>
  <c r="AN89" i="5"/>
  <c r="AO89" i="5"/>
  <c r="AP89" i="5"/>
  <c r="AQ89" i="5"/>
  <c r="E89" i="5"/>
  <c r="F87" i="5"/>
  <c r="G87" i="5"/>
  <c r="H87" i="5"/>
  <c r="I87" i="5"/>
  <c r="J87" i="5"/>
  <c r="K87" i="5"/>
  <c r="L87" i="5"/>
  <c r="M87" i="5"/>
  <c r="N87" i="5"/>
  <c r="O87" i="5"/>
  <c r="P87" i="5"/>
  <c r="Q87" i="5"/>
  <c r="R87" i="5"/>
  <c r="S87" i="5"/>
  <c r="T87" i="5"/>
  <c r="U87" i="5"/>
  <c r="V87" i="5"/>
  <c r="W87" i="5"/>
  <c r="X87" i="5"/>
  <c r="Y87" i="5"/>
  <c r="Z87" i="5"/>
  <c r="AA87" i="5"/>
  <c r="AB87" i="5"/>
  <c r="AC87" i="5"/>
  <c r="AD87" i="5"/>
  <c r="AE87" i="5"/>
  <c r="AF87" i="5"/>
  <c r="AG87" i="5"/>
  <c r="AH87" i="5"/>
  <c r="AI87" i="5"/>
  <c r="AJ87" i="5"/>
  <c r="AK87" i="5"/>
  <c r="AL87" i="5"/>
  <c r="AM87" i="5"/>
  <c r="AN87" i="5"/>
  <c r="AO87" i="5"/>
  <c r="AP87" i="5"/>
  <c r="AQ87" i="5"/>
  <c r="E87" i="5"/>
  <c r="E73" i="5"/>
  <c r="F73" i="5"/>
  <c r="G73" i="5"/>
  <c r="H73" i="5"/>
  <c r="I73" i="5"/>
  <c r="J73" i="5"/>
  <c r="K73" i="5"/>
  <c r="L73" i="5"/>
  <c r="M73" i="5"/>
  <c r="N73" i="5"/>
  <c r="O73" i="5"/>
  <c r="P73" i="5"/>
  <c r="Q73" i="5"/>
  <c r="R73" i="5"/>
  <c r="S73" i="5"/>
  <c r="T73" i="5"/>
  <c r="U73" i="5"/>
  <c r="V73" i="5"/>
  <c r="W73" i="5"/>
  <c r="X73" i="5"/>
  <c r="Y73" i="5"/>
  <c r="Z73" i="5"/>
  <c r="AA73" i="5"/>
  <c r="AB73" i="5"/>
  <c r="AC73" i="5"/>
  <c r="AD73" i="5"/>
  <c r="AE73" i="5"/>
  <c r="AF73" i="5"/>
  <c r="AG73" i="5"/>
  <c r="AH73" i="5"/>
  <c r="AI73" i="5"/>
  <c r="AJ73" i="5"/>
  <c r="AK73" i="5"/>
  <c r="AL73" i="5"/>
  <c r="AM73" i="5"/>
  <c r="AN73" i="5"/>
  <c r="AO73" i="5"/>
  <c r="AP73" i="5"/>
  <c r="AQ73" i="5"/>
  <c r="E74" i="5"/>
  <c r="F74" i="5"/>
  <c r="G74" i="5"/>
  <c r="H74" i="5"/>
  <c r="I74" i="5"/>
  <c r="J74" i="5"/>
  <c r="K74" i="5"/>
  <c r="L74" i="5"/>
  <c r="M74" i="5"/>
  <c r="N74" i="5"/>
  <c r="O74" i="5"/>
  <c r="P74" i="5"/>
  <c r="Q74" i="5"/>
  <c r="R74" i="5"/>
  <c r="S74" i="5"/>
  <c r="T74" i="5"/>
  <c r="U74" i="5"/>
  <c r="V74" i="5"/>
  <c r="W74" i="5"/>
  <c r="X74" i="5"/>
  <c r="Y74" i="5"/>
  <c r="Z74" i="5"/>
  <c r="AA74" i="5"/>
  <c r="AB74" i="5"/>
  <c r="AC74" i="5"/>
  <c r="AD74" i="5"/>
  <c r="AE74" i="5"/>
  <c r="AF74" i="5"/>
  <c r="AG74" i="5"/>
  <c r="AH74" i="5"/>
  <c r="AI74" i="5"/>
  <c r="AJ74" i="5"/>
  <c r="AK74" i="5"/>
  <c r="AL74" i="5"/>
  <c r="AM74" i="5"/>
  <c r="AN74" i="5"/>
  <c r="AO74" i="5"/>
  <c r="AP74" i="5"/>
  <c r="AQ74" i="5"/>
  <c r="E75" i="5"/>
  <c r="F75" i="5"/>
  <c r="G75" i="5"/>
  <c r="H75" i="5"/>
  <c r="I75" i="5"/>
  <c r="J75" i="5"/>
  <c r="K75" i="5"/>
  <c r="L75" i="5"/>
  <c r="M75" i="5"/>
  <c r="N75" i="5"/>
  <c r="O75" i="5"/>
  <c r="P75" i="5"/>
  <c r="Q75" i="5"/>
  <c r="R75" i="5"/>
  <c r="S75" i="5"/>
  <c r="T75" i="5"/>
  <c r="U75" i="5"/>
  <c r="V75" i="5"/>
  <c r="W75" i="5"/>
  <c r="X75" i="5"/>
  <c r="Y75" i="5"/>
  <c r="Z75" i="5"/>
  <c r="AA75" i="5"/>
  <c r="AB75" i="5"/>
  <c r="AC75" i="5"/>
  <c r="AD75" i="5"/>
  <c r="AE75" i="5"/>
  <c r="AF75" i="5"/>
  <c r="AG75" i="5"/>
  <c r="AH75" i="5"/>
  <c r="AI75" i="5"/>
  <c r="AJ75" i="5"/>
  <c r="AK75" i="5"/>
  <c r="AL75" i="5"/>
  <c r="AM75" i="5"/>
  <c r="AN75" i="5"/>
  <c r="AO75" i="5"/>
  <c r="AP75" i="5"/>
  <c r="AQ75" i="5"/>
  <c r="E76" i="5"/>
  <c r="F76" i="5"/>
  <c r="G76" i="5"/>
  <c r="H76" i="5"/>
  <c r="I76" i="5"/>
  <c r="J76" i="5"/>
  <c r="K76" i="5"/>
  <c r="L76" i="5"/>
  <c r="M76" i="5"/>
  <c r="N76" i="5"/>
  <c r="O76" i="5"/>
  <c r="P76" i="5"/>
  <c r="Q76" i="5"/>
  <c r="R76" i="5"/>
  <c r="S76" i="5"/>
  <c r="T76" i="5"/>
  <c r="U76" i="5"/>
  <c r="V76" i="5"/>
  <c r="W76" i="5"/>
  <c r="X76" i="5"/>
  <c r="Y76" i="5"/>
  <c r="Z76" i="5"/>
  <c r="AA76" i="5"/>
  <c r="AB76" i="5"/>
  <c r="AC76" i="5"/>
  <c r="AD76" i="5"/>
  <c r="AE76" i="5"/>
  <c r="AF76" i="5"/>
  <c r="AG76" i="5"/>
  <c r="AH76" i="5"/>
  <c r="AI76" i="5"/>
  <c r="AJ76" i="5"/>
  <c r="AK76" i="5"/>
  <c r="AL76" i="5"/>
  <c r="AM76" i="5"/>
  <c r="AN76" i="5"/>
  <c r="AO76" i="5"/>
  <c r="AP76" i="5"/>
  <c r="AQ76" i="5"/>
  <c r="E77" i="5"/>
  <c r="F77" i="5"/>
  <c r="G77" i="5"/>
  <c r="H77" i="5"/>
  <c r="I77" i="5"/>
  <c r="J77" i="5"/>
  <c r="K77" i="5"/>
  <c r="L77" i="5"/>
  <c r="M77" i="5"/>
  <c r="N77" i="5"/>
  <c r="O77" i="5"/>
  <c r="P77" i="5"/>
  <c r="Q77" i="5"/>
  <c r="R77" i="5"/>
  <c r="S77" i="5"/>
  <c r="T77" i="5"/>
  <c r="U77" i="5"/>
  <c r="V77" i="5"/>
  <c r="W77" i="5"/>
  <c r="X77" i="5"/>
  <c r="Y77" i="5"/>
  <c r="Z77" i="5"/>
  <c r="AA77" i="5"/>
  <c r="AB77" i="5"/>
  <c r="AC77" i="5"/>
  <c r="AD77" i="5"/>
  <c r="AE77" i="5"/>
  <c r="AF77" i="5"/>
  <c r="AG77" i="5"/>
  <c r="AH77" i="5"/>
  <c r="AI77" i="5"/>
  <c r="AJ77" i="5"/>
  <c r="AK77" i="5"/>
  <c r="AL77" i="5"/>
  <c r="AM77" i="5"/>
  <c r="AN77" i="5"/>
  <c r="AO77" i="5"/>
  <c r="AP77" i="5"/>
  <c r="AQ77" i="5"/>
  <c r="E78" i="5"/>
  <c r="F78" i="5"/>
  <c r="G78" i="5"/>
  <c r="H78" i="5"/>
  <c r="I78" i="5"/>
  <c r="J78" i="5"/>
  <c r="K78" i="5"/>
  <c r="L78" i="5"/>
  <c r="M78" i="5"/>
  <c r="N78" i="5"/>
  <c r="O78" i="5"/>
  <c r="P78" i="5"/>
  <c r="Q78" i="5"/>
  <c r="R78" i="5"/>
  <c r="S78" i="5"/>
  <c r="T78" i="5"/>
  <c r="U78" i="5"/>
  <c r="V78" i="5"/>
  <c r="W78" i="5"/>
  <c r="X78" i="5"/>
  <c r="Y78" i="5"/>
  <c r="Z78" i="5"/>
  <c r="AA78" i="5"/>
  <c r="AB78" i="5"/>
  <c r="AC78" i="5"/>
  <c r="AD78" i="5"/>
  <c r="AE78" i="5"/>
  <c r="AF78" i="5"/>
  <c r="AG78" i="5"/>
  <c r="AH78" i="5"/>
  <c r="AI78" i="5"/>
  <c r="AJ78" i="5"/>
  <c r="AK78" i="5"/>
  <c r="AL78" i="5"/>
  <c r="AM78" i="5"/>
  <c r="AN78" i="5"/>
  <c r="AO78" i="5"/>
  <c r="AP78" i="5"/>
  <c r="AQ78" i="5"/>
  <c r="E79" i="5"/>
  <c r="F79" i="5"/>
  <c r="G79" i="5"/>
  <c r="H79" i="5"/>
  <c r="I79" i="5"/>
  <c r="J79" i="5"/>
  <c r="K79" i="5"/>
  <c r="L79" i="5"/>
  <c r="M79" i="5"/>
  <c r="N79" i="5"/>
  <c r="O79" i="5"/>
  <c r="P79" i="5"/>
  <c r="Q79" i="5"/>
  <c r="R79" i="5"/>
  <c r="S79" i="5"/>
  <c r="T79" i="5"/>
  <c r="U79" i="5"/>
  <c r="V79" i="5"/>
  <c r="W79" i="5"/>
  <c r="X79" i="5"/>
  <c r="Y79" i="5"/>
  <c r="Z79" i="5"/>
  <c r="AA79" i="5"/>
  <c r="AB79" i="5"/>
  <c r="AC79" i="5"/>
  <c r="AD79" i="5"/>
  <c r="AE79" i="5"/>
  <c r="AF79" i="5"/>
  <c r="AG79" i="5"/>
  <c r="AH79" i="5"/>
  <c r="AI79" i="5"/>
  <c r="AJ79" i="5"/>
  <c r="AK79" i="5"/>
  <c r="AL79" i="5"/>
  <c r="AM79" i="5"/>
  <c r="AN79" i="5"/>
  <c r="AO79" i="5"/>
  <c r="AP79" i="5"/>
  <c r="AQ79" i="5"/>
  <c r="E80" i="5"/>
  <c r="F80" i="5"/>
  <c r="G80" i="5"/>
  <c r="H80" i="5"/>
  <c r="I80" i="5"/>
  <c r="J80" i="5"/>
  <c r="K80" i="5"/>
  <c r="L80" i="5"/>
  <c r="M80" i="5"/>
  <c r="N80" i="5"/>
  <c r="O80" i="5"/>
  <c r="P80" i="5"/>
  <c r="Q80" i="5"/>
  <c r="R80" i="5"/>
  <c r="S80" i="5"/>
  <c r="T80" i="5"/>
  <c r="U80" i="5"/>
  <c r="V80" i="5"/>
  <c r="W80" i="5"/>
  <c r="X80" i="5"/>
  <c r="Y80" i="5"/>
  <c r="Z80" i="5"/>
  <c r="AA80" i="5"/>
  <c r="AB80" i="5"/>
  <c r="AC80" i="5"/>
  <c r="AD80" i="5"/>
  <c r="AE80" i="5"/>
  <c r="AF80" i="5"/>
  <c r="AG80" i="5"/>
  <c r="AH80" i="5"/>
  <c r="AI80" i="5"/>
  <c r="AJ80" i="5"/>
  <c r="AK80" i="5"/>
  <c r="AL80" i="5"/>
  <c r="AM80" i="5"/>
  <c r="AN80" i="5"/>
  <c r="AO80" i="5"/>
  <c r="AP80" i="5"/>
  <c r="AQ80" i="5"/>
  <c r="E81" i="5"/>
  <c r="F81" i="5"/>
  <c r="G81" i="5"/>
  <c r="H81" i="5"/>
  <c r="I81" i="5"/>
  <c r="J81" i="5"/>
  <c r="K81" i="5"/>
  <c r="L81" i="5"/>
  <c r="M81" i="5"/>
  <c r="N81" i="5"/>
  <c r="O81" i="5"/>
  <c r="P81" i="5"/>
  <c r="Q81" i="5"/>
  <c r="R81" i="5"/>
  <c r="S81" i="5"/>
  <c r="T81" i="5"/>
  <c r="U81" i="5"/>
  <c r="V81" i="5"/>
  <c r="W81" i="5"/>
  <c r="X81" i="5"/>
  <c r="Y81" i="5"/>
  <c r="Z81" i="5"/>
  <c r="AA81" i="5"/>
  <c r="AB81" i="5"/>
  <c r="AC81" i="5"/>
  <c r="AD81" i="5"/>
  <c r="AE81" i="5"/>
  <c r="AF81" i="5"/>
  <c r="AG81" i="5"/>
  <c r="AH81" i="5"/>
  <c r="AI81" i="5"/>
  <c r="AJ81" i="5"/>
  <c r="AK81" i="5"/>
  <c r="AL81" i="5"/>
  <c r="AM81" i="5"/>
  <c r="AN81" i="5"/>
  <c r="AO81" i="5"/>
  <c r="AP81" i="5"/>
  <c r="AQ81" i="5"/>
  <c r="E82" i="5"/>
  <c r="F82" i="5"/>
  <c r="G82" i="5"/>
  <c r="H82" i="5"/>
  <c r="I82" i="5"/>
  <c r="J82" i="5"/>
  <c r="K82" i="5"/>
  <c r="L82" i="5"/>
  <c r="M82" i="5"/>
  <c r="N82" i="5"/>
  <c r="O82" i="5"/>
  <c r="P82" i="5"/>
  <c r="Q82" i="5"/>
  <c r="R82" i="5"/>
  <c r="S82" i="5"/>
  <c r="T82" i="5"/>
  <c r="U82" i="5"/>
  <c r="V82" i="5"/>
  <c r="W82" i="5"/>
  <c r="X82" i="5"/>
  <c r="Y82" i="5"/>
  <c r="Z82" i="5"/>
  <c r="AA82" i="5"/>
  <c r="AB82" i="5"/>
  <c r="AC82" i="5"/>
  <c r="AD82" i="5"/>
  <c r="AE82" i="5"/>
  <c r="AF82" i="5"/>
  <c r="AG82" i="5"/>
  <c r="AH82" i="5"/>
  <c r="AI82" i="5"/>
  <c r="AJ82" i="5"/>
  <c r="AK82" i="5"/>
  <c r="AL82" i="5"/>
  <c r="AM82" i="5"/>
  <c r="AN82" i="5"/>
  <c r="AO82" i="5"/>
  <c r="AP82" i="5"/>
  <c r="AQ82" i="5"/>
  <c r="E83" i="5"/>
  <c r="F83" i="5"/>
  <c r="G83" i="5"/>
  <c r="H83" i="5"/>
  <c r="I83" i="5"/>
  <c r="J83" i="5"/>
  <c r="K83" i="5"/>
  <c r="L83" i="5"/>
  <c r="M83" i="5"/>
  <c r="N83" i="5"/>
  <c r="O83" i="5"/>
  <c r="P83" i="5"/>
  <c r="Q83" i="5"/>
  <c r="R83" i="5"/>
  <c r="S83" i="5"/>
  <c r="T83" i="5"/>
  <c r="U83" i="5"/>
  <c r="V83" i="5"/>
  <c r="W83" i="5"/>
  <c r="X83" i="5"/>
  <c r="Y83" i="5"/>
  <c r="Z83" i="5"/>
  <c r="AA83" i="5"/>
  <c r="AB83" i="5"/>
  <c r="AC83" i="5"/>
  <c r="AD83" i="5"/>
  <c r="AE83" i="5"/>
  <c r="AF83" i="5"/>
  <c r="AG83" i="5"/>
  <c r="AH83" i="5"/>
  <c r="AI83" i="5"/>
  <c r="AJ83" i="5"/>
  <c r="AK83" i="5"/>
  <c r="AL83" i="5"/>
  <c r="AM83" i="5"/>
  <c r="AN83" i="5"/>
  <c r="AO83" i="5"/>
  <c r="AP83" i="5"/>
  <c r="AQ83" i="5"/>
  <c r="E84" i="5"/>
  <c r="F84" i="5"/>
  <c r="G84" i="5"/>
  <c r="H84" i="5"/>
  <c r="I84" i="5"/>
  <c r="J84" i="5"/>
  <c r="K84" i="5"/>
  <c r="L84" i="5"/>
  <c r="M84" i="5"/>
  <c r="N84" i="5"/>
  <c r="O84" i="5"/>
  <c r="P84" i="5"/>
  <c r="Q84" i="5"/>
  <c r="R84" i="5"/>
  <c r="S84" i="5"/>
  <c r="T84" i="5"/>
  <c r="U84" i="5"/>
  <c r="V84" i="5"/>
  <c r="W84" i="5"/>
  <c r="X84" i="5"/>
  <c r="Y84" i="5"/>
  <c r="Z84" i="5"/>
  <c r="AA84" i="5"/>
  <c r="AB84" i="5"/>
  <c r="AC84" i="5"/>
  <c r="AD84" i="5"/>
  <c r="AE84" i="5"/>
  <c r="AF84" i="5"/>
  <c r="AG84" i="5"/>
  <c r="AH84" i="5"/>
  <c r="AI84" i="5"/>
  <c r="AJ84" i="5"/>
  <c r="AK84" i="5"/>
  <c r="AL84" i="5"/>
  <c r="AM84" i="5"/>
  <c r="AN84" i="5"/>
  <c r="AO84" i="5"/>
  <c r="AP84" i="5"/>
  <c r="AQ84" i="5"/>
  <c r="F72" i="5"/>
  <c r="G72" i="5"/>
  <c r="H72" i="5"/>
  <c r="I72" i="5"/>
  <c r="J72" i="5"/>
  <c r="K72" i="5"/>
  <c r="L72" i="5"/>
  <c r="M72" i="5"/>
  <c r="N72" i="5"/>
  <c r="O72" i="5"/>
  <c r="P72" i="5"/>
  <c r="Q72" i="5"/>
  <c r="R72" i="5"/>
  <c r="S72" i="5"/>
  <c r="T72" i="5"/>
  <c r="U72" i="5"/>
  <c r="V72" i="5"/>
  <c r="W72" i="5"/>
  <c r="X72" i="5"/>
  <c r="Y72" i="5"/>
  <c r="Z72" i="5"/>
  <c r="AA72" i="5"/>
  <c r="AB72" i="5"/>
  <c r="AC72" i="5"/>
  <c r="AD72" i="5"/>
  <c r="AE72" i="5"/>
  <c r="AF72" i="5"/>
  <c r="AG72" i="5"/>
  <c r="AH72" i="5"/>
  <c r="AI72" i="5"/>
  <c r="AJ72" i="5"/>
  <c r="AK72" i="5"/>
  <c r="AL72" i="5"/>
  <c r="AM72" i="5"/>
  <c r="AN72" i="5"/>
  <c r="AO72" i="5"/>
  <c r="AP72" i="5"/>
  <c r="AQ72" i="5"/>
  <c r="E72" i="5"/>
  <c r="B73" i="5"/>
  <c r="B74" i="5"/>
  <c r="B75" i="5"/>
  <c r="B76" i="5"/>
  <c r="B77" i="5"/>
  <c r="B78" i="5"/>
  <c r="B79" i="5"/>
  <c r="B80" i="5"/>
  <c r="B81" i="5"/>
  <c r="B82" i="5"/>
  <c r="B83" i="5"/>
  <c r="B72" i="5"/>
  <c r="F69" i="5"/>
  <c r="G69" i="5"/>
  <c r="H69" i="5"/>
  <c r="I69" i="5"/>
  <c r="J69" i="5"/>
  <c r="K69" i="5"/>
  <c r="L69" i="5"/>
  <c r="M69" i="5"/>
  <c r="N69" i="5"/>
  <c r="O69" i="5"/>
  <c r="P69" i="5"/>
  <c r="Q69" i="5"/>
  <c r="R69" i="5"/>
  <c r="S69" i="5"/>
  <c r="T69" i="5"/>
  <c r="U69" i="5"/>
  <c r="V69" i="5"/>
  <c r="W69" i="5"/>
  <c r="X69" i="5"/>
  <c r="Y69" i="5"/>
  <c r="Z69" i="5"/>
  <c r="AA69" i="5"/>
  <c r="AB69" i="5"/>
  <c r="AC69" i="5"/>
  <c r="AD69" i="5"/>
  <c r="AE69" i="5"/>
  <c r="AF69" i="5"/>
  <c r="AG69" i="5"/>
  <c r="AH69" i="5"/>
  <c r="AI69" i="5"/>
  <c r="AJ69" i="5"/>
  <c r="AK69" i="5"/>
  <c r="AL69" i="5"/>
  <c r="AM69" i="5"/>
  <c r="AN69" i="5"/>
  <c r="AO69" i="5"/>
  <c r="AP69" i="5"/>
  <c r="AQ69" i="5"/>
  <c r="F68" i="5"/>
  <c r="G68" i="5"/>
  <c r="H68" i="5"/>
  <c r="I68" i="5"/>
  <c r="J68" i="5"/>
  <c r="K68" i="5"/>
  <c r="L68" i="5"/>
  <c r="M68" i="5"/>
  <c r="N68" i="5"/>
  <c r="O68" i="5"/>
  <c r="P68" i="5"/>
  <c r="Q68" i="5"/>
  <c r="R68" i="5"/>
  <c r="S68" i="5"/>
  <c r="T68" i="5"/>
  <c r="U68" i="5"/>
  <c r="V68" i="5"/>
  <c r="W68" i="5"/>
  <c r="X68" i="5"/>
  <c r="Y68" i="5"/>
  <c r="Z68" i="5"/>
  <c r="AA68" i="5"/>
  <c r="AB68" i="5"/>
  <c r="AC68" i="5"/>
  <c r="AD68" i="5"/>
  <c r="AE68" i="5"/>
  <c r="AF68" i="5"/>
  <c r="AG68" i="5"/>
  <c r="AH68" i="5"/>
  <c r="AI68" i="5"/>
  <c r="AJ68" i="5"/>
  <c r="AK68" i="5"/>
  <c r="AL68" i="5"/>
  <c r="AM68" i="5"/>
  <c r="AN68" i="5"/>
  <c r="AO68" i="5"/>
  <c r="AP68" i="5"/>
  <c r="AQ68" i="5"/>
  <c r="E69" i="5"/>
  <c r="E68" i="5"/>
  <c r="F57" i="5"/>
  <c r="G57" i="5"/>
  <c r="H57" i="5"/>
  <c r="I57" i="5"/>
  <c r="J57" i="5"/>
  <c r="K57" i="5"/>
  <c r="L57" i="5"/>
  <c r="M57" i="5"/>
  <c r="N57" i="5"/>
  <c r="O57" i="5"/>
  <c r="P57" i="5"/>
  <c r="Q57" i="5"/>
  <c r="R57" i="5"/>
  <c r="S57" i="5"/>
  <c r="T57" i="5"/>
  <c r="U57" i="5"/>
  <c r="V57" i="5"/>
  <c r="W57" i="5"/>
  <c r="X57" i="5"/>
  <c r="Y57" i="5"/>
  <c r="Z57" i="5"/>
  <c r="AA57" i="5"/>
  <c r="AB57" i="5"/>
  <c r="AC57" i="5"/>
  <c r="AD57" i="5"/>
  <c r="AE57" i="5"/>
  <c r="AF57" i="5"/>
  <c r="AG57" i="5"/>
  <c r="AH57" i="5"/>
  <c r="AI57" i="5"/>
  <c r="AJ57" i="5"/>
  <c r="AK57" i="5"/>
  <c r="AL57" i="5"/>
  <c r="AM57" i="5"/>
  <c r="AN57" i="5"/>
  <c r="AO57" i="5"/>
  <c r="AP57" i="5"/>
  <c r="AQ57" i="5"/>
  <c r="F56" i="5"/>
  <c r="G56" i="5"/>
  <c r="H56" i="5"/>
  <c r="I56" i="5"/>
  <c r="J56" i="5"/>
  <c r="K56" i="5"/>
  <c r="L56" i="5"/>
  <c r="M56" i="5"/>
  <c r="N56" i="5"/>
  <c r="O56" i="5"/>
  <c r="P56" i="5"/>
  <c r="Q56" i="5"/>
  <c r="R56" i="5"/>
  <c r="S56" i="5"/>
  <c r="T56" i="5"/>
  <c r="U56" i="5"/>
  <c r="V56" i="5"/>
  <c r="W56" i="5"/>
  <c r="X56" i="5"/>
  <c r="Y56" i="5"/>
  <c r="Z56" i="5"/>
  <c r="AA56" i="5"/>
  <c r="AB56" i="5"/>
  <c r="AC56" i="5"/>
  <c r="AD56" i="5"/>
  <c r="AE56" i="5"/>
  <c r="AF56" i="5"/>
  <c r="AG56" i="5"/>
  <c r="AH56" i="5"/>
  <c r="AI56" i="5"/>
  <c r="AJ56" i="5"/>
  <c r="AK56" i="5"/>
  <c r="AL56" i="5"/>
  <c r="AM56" i="5"/>
  <c r="AN56" i="5"/>
  <c r="AO56" i="5"/>
  <c r="AP56" i="5"/>
  <c r="AQ56" i="5"/>
  <c r="F54" i="5"/>
  <c r="G54" i="5"/>
  <c r="H54" i="5"/>
  <c r="I54" i="5"/>
  <c r="J54" i="5"/>
  <c r="K54" i="5"/>
  <c r="L54" i="5"/>
  <c r="M54" i="5"/>
  <c r="N54" i="5"/>
  <c r="O54" i="5"/>
  <c r="P54" i="5"/>
  <c r="Q54" i="5"/>
  <c r="R54" i="5"/>
  <c r="S54" i="5"/>
  <c r="T54" i="5"/>
  <c r="U54" i="5"/>
  <c r="V54" i="5"/>
  <c r="W54" i="5"/>
  <c r="X54" i="5"/>
  <c r="Y54" i="5"/>
  <c r="Z54" i="5"/>
  <c r="AA54" i="5"/>
  <c r="AB54" i="5"/>
  <c r="AC54" i="5"/>
  <c r="AD54" i="5"/>
  <c r="AE54" i="5"/>
  <c r="AF54" i="5"/>
  <c r="AG54" i="5"/>
  <c r="AH54" i="5"/>
  <c r="AI54" i="5"/>
  <c r="AJ54" i="5"/>
  <c r="AK54" i="5"/>
  <c r="AL54" i="5"/>
  <c r="AM54" i="5"/>
  <c r="AN54" i="5"/>
  <c r="AO54" i="5"/>
  <c r="AP54" i="5"/>
  <c r="AQ54" i="5"/>
  <c r="F53" i="5"/>
  <c r="G53" i="5"/>
  <c r="H53" i="5"/>
  <c r="I53" i="5"/>
  <c r="J53" i="5"/>
  <c r="K53" i="5"/>
  <c r="L53" i="5"/>
  <c r="M53" i="5"/>
  <c r="N53" i="5"/>
  <c r="O53" i="5"/>
  <c r="P53" i="5"/>
  <c r="Q53" i="5"/>
  <c r="R53" i="5"/>
  <c r="S53" i="5"/>
  <c r="T53" i="5"/>
  <c r="U53" i="5"/>
  <c r="V53" i="5"/>
  <c r="W53" i="5"/>
  <c r="X53" i="5"/>
  <c r="Y53" i="5"/>
  <c r="Z53" i="5"/>
  <c r="AA53" i="5"/>
  <c r="AB53" i="5"/>
  <c r="AC53" i="5"/>
  <c r="AD53" i="5"/>
  <c r="AE53" i="5"/>
  <c r="AF53" i="5"/>
  <c r="AG53" i="5"/>
  <c r="AH53" i="5"/>
  <c r="AI53" i="5"/>
  <c r="AJ53" i="5"/>
  <c r="AK53" i="5"/>
  <c r="AL53" i="5"/>
  <c r="AM53" i="5"/>
  <c r="AN53" i="5"/>
  <c r="AO53" i="5"/>
  <c r="AP53" i="5"/>
  <c r="AQ53" i="5"/>
  <c r="F51" i="5"/>
  <c r="G51" i="5"/>
  <c r="H51" i="5"/>
  <c r="I51" i="5"/>
  <c r="J51" i="5"/>
  <c r="K51" i="5"/>
  <c r="L51" i="5"/>
  <c r="M51" i="5"/>
  <c r="N51" i="5"/>
  <c r="O51" i="5"/>
  <c r="P51" i="5"/>
  <c r="Q51" i="5"/>
  <c r="R51" i="5"/>
  <c r="S51" i="5"/>
  <c r="T51" i="5"/>
  <c r="U51" i="5"/>
  <c r="V51" i="5"/>
  <c r="W51" i="5"/>
  <c r="X51" i="5"/>
  <c r="Y51" i="5"/>
  <c r="Z51" i="5"/>
  <c r="AA51" i="5"/>
  <c r="AB51" i="5"/>
  <c r="AC51" i="5"/>
  <c r="AD51" i="5"/>
  <c r="AE51" i="5"/>
  <c r="AF51" i="5"/>
  <c r="AG51" i="5"/>
  <c r="AH51" i="5"/>
  <c r="AI51" i="5"/>
  <c r="AJ51" i="5"/>
  <c r="AK51" i="5"/>
  <c r="AL51" i="5"/>
  <c r="AM51" i="5"/>
  <c r="AN51" i="5"/>
  <c r="AO51" i="5"/>
  <c r="AP51" i="5"/>
  <c r="AQ51" i="5"/>
  <c r="F50" i="5"/>
  <c r="G50" i="5"/>
  <c r="H50" i="5"/>
  <c r="I50" i="5"/>
  <c r="J50" i="5"/>
  <c r="K50" i="5"/>
  <c r="L50" i="5"/>
  <c r="M50" i="5"/>
  <c r="N50" i="5"/>
  <c r="O50" i="5"/>
  <c r="P50" i="5"/>
  <c r="Q50" i="5"/>
  <c r="R50" i="5"/>
  <c r="S50" i="5"/>
  <c r="T50" i="5"/>
  <c r="U50" i="5"/>
  <c r="V50" i="5"/>
  <c r="W50" i="5"/>
  <c r="X50" i="5"/>
  <c r="Y50" i="5"/>
  <c r="Z50" i="5"/>
  <c r="AA50" i="5"/>
  <c r="AB50" i="5"/>
  <c r="AC50" i="5"/>
  <c r="AD50" i="5"/>
  <c r="AE50" i="5"/>
  <c r="AF50" i="5"/>
  <c r="AG50" i="5"/>
  <c r="AH50" i="5"/>
  <c r="AI50" i="5"/>
  <c r="AJ50" i="5"/>
  <c r="AK50" i="5"/>
  <c r="AL50" i="5"/>
  <c r="AM50" i="5"/>
  <c r="AN50" i="5"/>
  <c r="AO50" i="5"/>
  <c r="AP50" i="5"/>
  <c r="AQ50" i="5"/>
  <c r="E51" i="5"/>
  <c r="E53" i="5"/>
  <c r="E54" i="5"/>
  <c r="E56" i="5"/>
  <c r="E57" i="5"/>
  <c r="E50" i="5"/>
  <c r="C53" i="5"/>
  <c r="C56" i="5"/>
  <c r="B53" i="5"/>
  <c r="B56" i="5"/>
  <c r="C50" i="5"/>
  <c r="B50" i="5"/>
  <c r="B45" i="5"/>
  <c r="B44" i="5"/>
  <c r="B45" i="3"/>
  <c r="D41" i="4" s="1"/>
  <c r="E36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AF14" i="5"/>
  <c r="AG14" i="5"/>
  <c r="AH14" i="5"/>
  <c r="AI14" i="5"/>
  <c r="AJ14" i="5"/>
  <c r="AK14" i="5"/>
  <c r="AL14" i="5"/>
  <c r="AM14" i="5"/>
  <c r="AN14" i="5"/>
  <c r="AO14" i="5"/>
  <c r="AP14" i="5"/>
  <c r="AQ14" i="5"/>
  <c r="E14" i="5"/>
  <c r="E36" i="3"/>
  <c r="F32" i="4" s="1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K14" i="3"/>
  <c r="AL14" i="3"/>
  <c r="AM14" i="3"/>
  <c r="AN14" i="3"/>
  <c r="AO14" i="3"/>
  <c r="AP14" i="3"/>
  <c r="AQ14" i="3"/>
  <c r="E14" i="3"/>
  <c r="B35" i="5"/>
  <c r="G37" i="5" s="1"/>
  <c r="B34" i="5"/>
  <c r="B20" i="5"/>
  <c r="B21" i="5"/>
  <c r="B28" i="5" s="1"/>
  <c r="B22" i="5"/>
  <c r="B23" i="5"/>
  <c r="B24" i="5"/>
  <c r="B25" i="5"/>
  <c r="B26" i="5"/>
  <c r="B19" i="5"/>
  <c r="B16" i="5"/>
  <c r="B15" i="5"/>
  <c r="E37" i="3"/>
  <c r="B34" i="3"/>
  <c r="D48" i="4" s="1"/>
  <c r="B16" i="3"/>
  <c r="B15" i="3"/>
  <c r="B8" i="5"/>
  <c r="B9" i="5"/>
  <c r="B7" i="5"/>
  <c r="B8" i="3"/>
  <c r="B9" i="3"/>
  <c r="B7" i="3"/>
  <c r="K40" i="2"/>
  <c r="K45" i="2" s="1"/>
  <c r="B27" i="5" l="1"/>
  <c r="B66" i="5"/>
  <c r="AF52" i="5"/>
  <c r="X52" i="5"/>
  <c r="T52" i="5"/>
  <c r="L52" i="5"/>
  <c r="AN52" i="5"/>
  <c r="AB52" i="5"/>
  <c r="P52" i="5"/>
  <c r="H52" i="5"/>
  <c r="AL52" i="5"/>
  <c r="AD52" i="5"/>
  <c r="V52" i="5"/>
  <c r="N52" i="5"/>
  <c r="AQ52" i="5"/>
  <c r="AM52" i="5"/>
  <c r="AI52" i="5"/>
  <c r="AE52" i="5"/>
  <c r="AA52" i="5"/>
  <c r="W52" i="5"/>
  <c r="S52" i="5"/>
  <c r="O52" i="5"/>
  <c r="K52" i="5"/>
  <c r="G52" i="5"/>
  <c r="B84" i="5"/>
  <c r="AP52" i="5"/>
  <c r="AH52" i="5"/>
  <c r="Z52" i="5"/>
  <c r="R52" i="5"/>
  <c r="J52" i="5"/>
  <c r="AJ52" i="5"/>
  <c r="AK52" i="5"/>
  <c r="AC52" i="5"/>
  <c r="U52" i="5"/>
  <c r="M52" i="5"/>
  <c r="AO52" i="5"/>
  <c r="AG52" i="5"/>
  <c r="Y52" i="5"/>
  <c r="Q52" i="5"/>
  <c r="I52" i="5"/>
  <c r="E37" i="5"/>
  <c r="F37" i="5"/>
  <c r="I40" i="6"/>
  <c r="I46" i="6" s="1"/>
  <c r="D40" i="4"/>
  <c r="F38" i="5" l="1"/>
  <c r="D49" i="6"/>
  <c r="D43" i="6"/>
  <c r="AR40" i="6"/>
  <c r="AR46" i="6" s="1"/>
  <c r="AP40" i="6"/>
  <c r="AP46" i="6" s="1"/>
  <c r="AO40" i="6"/>
  <c r="AO46" i="6" s="1"/>
  <c r="AN40" i="6"/>
  <c r="AN46" i="6" s="1"/>
  <c r="AL40" i="6"/>
  <c r="AL46" i="6" s="1"/>
  <c r="AK40" i="6"/>
  <c r="AK46" i="6" s="1"/>
  <c r="AJ40" i="6"/>
  <c r="AJ46" i="6" s="1"/>
  <c r="AH40" i="6"/>
  <c r="AH46" i="6" s="1"/>
  <c r="AG40" i="6"/>
  <c r="AG46" i="6" s="1"/>
  <c r="AF40" i="6"/>
  <c r="AF46" i="6" s="1"/>
  <c r="AD40" i="6"/>
  <c r="AD46" i="6" s="1"/>
  <c r="AC40" i="6"/>
  <c r="AC46" i="6" s="1"/>
  <c r="AB40" i="6"/>
  <c r="AB46" i="6" s="1"/>
  <c r="Z40" i="6"/>
  <c r="Z46" i="6" s="1"/>
  <c r="Y40" i="6"/>
  <c r="Y46" i="6" s="1"/>
  <c r="X40" i="6"/>
  <c r="X46" i="6" s="1"/>
  <c r="V40" i="6"/>
  <c r="V46" i="6" s="1"/>
  <c r="U40" i="6"/>
  <c r="U46" i="6" s="1"/>
  <c r="T40" i="6"/>
  <c r="T46" i="6" s="1"/>
  <c r="R40" i="6"/>
  <c r="R46" i="6" s="1"/>
  <c r="Q40" i="6"/>
  <c r="Q46" i="6" s="1"/>
  <c r="P40" i="6"/>
  <c r="P46" i="6" s="1"/>
  <c r="N40" i="6"/>
  <c r="N46" i="6" s="1"/>
  <c r="M40" i="6"/>
  <c r="M46" i="6" s="1"/>
  <c r="L40" i="6"/>
  <c r="L46" i="6" s="1"/>
  <c r="J40" i="6"/>
  <c r="J46" i="6" s="1"/>
  <c r="H40" i="6"/>
  <c r="H46" i="6" s="1"/>
  <c r="D35" i="6"/>
  <c r="F35" i="6" s="1"/>
  <c r="F36" i="6" s="1"/>
  <c r="D31" i="6"/>
  <c r="F25" i="6"/>
  <c r="F24" i="6"/>
  <c r="F23" i="6"/>
  <c r="F22" i="6"/>
  <c r="AQ58" i="5"/>
  <c r="AP58" i="5"/>
  <c r="AO58" i="5"/>
  <c r="AN58" i="5"/>
  <c r="AM58" i="5"/>
  <c r="AL58" i="5"/>
  <c r="AK58" i="5"/>
  <c r="AJ58" i="5"/>
  <c r="AI58" i="5"/>
  <c r="AH58" i="5"/>
  <c r="AG58" i="5"/>
  <c r="AF58" i="5"/>
  <c r="AE58" i="5"/>
  <c r="AD58" i="5"/>
  <c r="AC58" i="5"/>
  <c r="AB58" i="5"/>
  <c r="AA58" i="5"/>
  <c r="Z58" i="5"/>
  <c r="Y58" i="5"/>
  <c r="X58" i="5"/>
  <c r="W58" i="5"/>
  <c r="V58" i="5"/>
  <c r="U58" i="5"/>
  <c r="T58" i="5"/>
  <c r="S58" i="5"/>
  <c r="R58" i="5"/>
  <c r="Q58" i="5"/>
  <c r="P58" i="5"/>
  <c r="O58" i="5"/>
  <c r="N58" i="5"/>
  <c r="M58" i="5"/>
  <c r="L58" i="5"/>
  <c r="K58" i="5"/>
  <c r="J58" i="5"/>
  <c r="I58" i="5"/>
  <c r="H58" i="5"/>
  <c r="G58" i="5"/>
  <c r="AQ55" i="5"/>
  <c r="AP55" i="5"/>
  <c r="AO55" i="5"/>
  <c r="AN55" i="5"/>
  <c r="AM55" i="5"/>
  <c r="AL55" i="5"/>
  <c r="AK55" i="5"/>
  <c r="AJ55" i="5"/>
  <c r="AI55" i="5"/>
  <c r="AH55" i="5"/>
  <c r="AG55" i="5"/>
  <c r="AF55" i="5"/>
  <c r="AE55" i="5"/>
  <c r="AD55" i="5"/>
  <c r="AC55" i="5"/>
  <c r="AB55" i="5"/>
  <c r="AA55" i="5"/>
  <c r="Z55" i="5"/>
  <c r="Y55" i="5"/>
  <c r="X55" i="5"/>
  <c r="W55" i="5"/>
  <c r="V55" i="5"/>
  <c r="U55" i="5"/>
  <c r="T55" i="5"/>
  <c r="S55" i="5"/>
  <c r="R55" i="5"/>
  <c r="Q55" i="5"/>
  <c r="P55" i="5"/>
  <c r="O55" i="5"/>
  <c r="N55" i="5"/>
  <c r="M55" i="5"/>
  <c r="L55" i="5"/>
  <c r="K55" i="5"/>
  <c r="J55" i="5"/>
  <c r="I55" i="5"/>
  <c r="H55" i="5"/>
  <c r="G55" i="5"/>
  <c r="AQ37" i="5"/>
  <c r="AP37" i="5"/>
  <c r="AO37" i="5"/>
  <c r="AN37" i="5"/>
  <c r="AM37" i="5"/>
  <c r="AL37" i="5"/>
  <c r="AK37" i="5"/>
  <c r="AJ37" i="5"/>
  <c r="AI37" i="5"/>
  <c r="AH37" i="5"/>
  <c r="AG37" i="5"/>
  <c r="AF37" i="5"/>
  <c r="AE37" i="5"/>
  <c r="AD37" i="5"/>
  <c r="AC37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E11" i="5"/>
  <c r="E12" i="5" s="1"/>
  <c r="B10" i="5"/>
  <c r="D35" i="4"/>
  <c r="D31" i="4"/>
  <c r="E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AQ37" i="3"/>
  <c r="AP37" i="3"/>
  <c r="AO37" i="3"/>
  <c r="AN37" i="3"/>
  <c r="AM37" i="3"/>
  <c r="AL37" i="3"/>
  <c r="AK37" i="3"/>
  <c r="AJ37" i="3"/>
  <c r="AI37" i="3"/>
  <c r="AH37" i="3"/>
  <c r="AG37" i="3"/>
  <c r="AF37" i="3"/>
  <c r="AE37" i="3"/>
  <c r="AD37" i="3"/>
  <c r="AC37" i="3"/>
  <c r="AB37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B28" i="3"/>
  <c r="B27" i="3"/>
  <c r="E11" i="3"/>
  <c r="B10" i="3"/>
  <c r="H31" i="6" l="1"/>
  <c r="B38" i="5"/>
  <c r="B37" i="3"/>
  <c r="G31" i="6"/>
  <c r="AE31" i="6"/>
  <c r="R31" i="6"/>
  <c r="Q31" i="6"/>
  <c r="X31" i="6"/>
  <c r="AM31" i="6"/>
  <c r="M31" i="6"/>
  <c r="AJ31" i="6"/>
  <c r="J31" i="6"/>
  <c r="AH31" i="6"/>
  <c r="AG31" i="6"/>
  <c r="Y31" i="6"/>
  <c r="AB31" i="6"/>
  <c r="AQ31" i="6"/>
  <c r="K31" i="6"/>
  <c r="AN31" i="6"/>
  <c r="N31" i="6"/>
  <c r="Z31" i="6"/>
  <c r="T31" i="6"/>
  <c r="AI31" i="6"/>
  <c r="AO31" i="6"/>
  <c r="V31" i="6"/>
  <c r="AK31" i="6"/>
  <c r="AC31" i="6"/>
  <c r="L31" i="6"/>
  <c r="AA31" i="6"/>
  <c r="AD31" i="6"/>
  <c r="S31" i="6"/>
  <c r="AP31" i="6"/>
  <c r="F38" i="3"/>
  <c r="B38" i="3" s="1"/>
  <c r="W31" i="6"/>
  <c r="P31" i="6"/>
  <c r="O31" i="6"/>
  <c r="AF31" i="6"/>
  <c r="AL31" i="6"/>
  <c r="F31" i="2"/>
  <c r="F39" i="1"/>
  <c r="U31" i="6"/>
  <c r="AR31" i="6"/>
  <c r="I31" i="6"/>
  <c r="AQ38" i="5"/>
  <c r="F28" i="6"/>
  <c r="G40" i="6"/>
  <c r="G46" i="6" s="1"/>
  <c r="K40" i="6"/>
  <c r="K46" i="6" s="1"/>
  <c r="O40" i="6"/>
  <c r="O46" i="6" s="1"/>
  <c r="S40" i="6"/>
  <c r="S46" i="6" s="1"/>
  <c r="W40" i="6"/>
  <c r="W46" i="6" s="1"/>
  <c r="AA40" i="6"/>
  <c r="AA46" i="6" s="1"/>
  <c r="AE40" i="6"/>
  <c r="AE46" i="6" s="1"/>
  <c r="AI40" i="6"/>
  <c r="AI46" i="6" s="1"/>
  <c r="AM40" i="6"/>
  <c r="AM46" i="6" s="1"/>
  <c r="AQ40" i="6"/>
  <c r="AQ46" i="6" s="1"/>
  <c r="D41" i="6"/>
  <c r="AD38" i="5"/>
  <c r="N38" i="5"/>
  <c r="T38" i="5"/>
  <c r="AC38" i="5"/>
  <c r="M38" i="5"/>
  <c r="P38" i="5"/>
  <c r="E13" i="5"/>
  <c r="F11" i="5"/>
  <c r="E12" i="3"/>
  <c r="F11" i="3"/>
  <c r="H31" i="2" l="1"/>
  <c r="AF38" i="3"/>
  <c r="T38" i="3"/>
  <c r="U31" i="4"/>
  <c r="G39" i="1"/>
  <c r="V31" i="4"/>
  <c r="P31" i="4"/>
  <c r="I31" i="4"/>
  <c r="AQ31" i="4"/>
  <c r="AR31" i="4"/>
  <c r="AG31" i="4"/>
  <c r="AL31" i="4"/>
  <c r="H31" i="4"/>
  <c r="L31" i="4"/>
  <c r="AP31" i="4"/>
  <c r="AC38" i="3"/>
  <c r="W31" i="4"/>
  <c r="J38" i="3"/>
  <c r="AC31" i="4"/>
  <c r="R31" i="4"/>
  <c r="O31" i="4"/>
  <c r="AH31" i="4"/>
  <c r="M38" i="3"/>
  <c r="AI31" i="4"/>
  <c r="G31" i="4"/>
  <c r="R38" i="3"/>
  <c r="Z38" i="3"/>
  <c r="AQ38" i="3"/>
  <c r="I31" i="2"/>
  <c r="AN31" i="4"/>
  <c r="AM31" i="4"/>
  <c r="AK31" i="4"/>
  <c r="AO31" i="4"/>
  <c r="S31" i="4"/>
  <c r="Y31" i="4"/>
  <c r="I38" i="3"/>
  <c r="AB31" i="4"/>
  <c r="AA31" i="4"/>
  <c r="G38" i="3"/>
  <c r="AI38" i="3"/>
  <c r="Q31" i="4"/>
  <c r="AF31" i="4"/>
  <c r="X31" i="4"/>
  <c r="Z31" i="4"/>
  <c r="N31" i="4"/>
  <c r="AJ38" i="3"/>
  <c r="AD31" i="4"/>
  <c r="J31" i="4"/>
  <c r="AH38" i="3"/>
  <c r="P38" i="3"/>
  <c r="AP38" i="3"/>
  <c r="AJ31" i="4"/>
  <c r="M31" i="4"/>
  <c r="T31" i="4"/>
  <c r="K31" i="4"/>
  <c r="AE31" i="4"/>
  <c r="D40" i="6"/>
  <c r="D42" i="6" s="1"/>
  <c r="L38" i="5"/>
  <c r="K38" i="5"/>
  <c r="AA38" i="5"/>
  <c r="AF38" i="5"/>
  <c r="Q38" i="5"/>
  <c r="AG38" i="5"/>
  <c r="AB38" i="5"/>
  <c r="R38" i="5"/>
  <c r="AH38" i="5"/>
  <c r="X38" i="5"/>
  <c r="O38" i="5"/>
  <c r="AE38" i="5"/>
  <c r="AK38" i="5"/>
  <c r="AN38" i="5"/>
  <c r="AL38" i="5"/>
  <c r="AJ38" i="5"/>
  <c r="S38" i="5"/>
  <c r="AI38" i="5"/>
  <c r="U38" i="5"/>
  <c r="V38" i="5"/>
  <c r="H38" i="5"/>
  <c r="I38" i="5"/>
  <c r="Y38" i="5"/>
  <c r="AO38" i="5"/>
  <c r="J38" i="5"/>
  <c r="Z38" i="5"/>
  <c r="AP38" i="5"/>
  <c r="G38" i="5"/>
  <c r="W38" i="5"/>
  <c r="AM38" i="5"/>
  <c r="H38" i="3"/>
  <c r="AK38" i="3"/>
  <c r="V38" i="3"/>
  <c r="AL38" i="3"/>
  <c r="AB38" i="3"/>
  <c r="Q38" i="3"/>
  <c r="O38" i="3"/>
  <c r="AM38" i="3"/>
  <c r="AG38" i="3"/>
  <c r="S38" i="3"/>
  <c r="X38" i="3"/>
  <c r="U38" i="3"/>
  <c r="N38" i="3"/>
  <c r="AD38" i="3"/>
  <c r="L38" i="3"/>
  <c r="AN38" i="3"/>
  <c r="AO38" i="3"/>
  <c r="W38" i="3"/>
  <c r="Y38" i="3"/>
  <c r="K38" i="3"/>
  <c r="AE38" i="3"/>
  <c r="F12" i="5"/>
  <c r="G11" i="5"/>
  <c r="AA38" i="3"/>
  <c r="E13" i="3"/>
  <c r="G11" i="3"/>
  <c r="F12" i="3"/>
  <c r="H11" i="5" l="1"/>
  <c r="G12" i="5"/>
  <c r="G13" i="5" s="1"/>
  <c r="F13" i="5"/>
  <c r="F13" i="3"/>
  <c r="H11" i="3"/>
  <c r="G12" i="3"/>
  <c r="H12" i="5" l="1"/>
  <c r="I11" i="5"/>
  <c r="H12" i="3"/>
  <c r="H13" i="3" s="1"/>
  <c r="I11" i="3"/>
  <c r="G13" i="3"/>
  <c r="I12" i="5" l="1"/>
  <c r="I13" i="5" s="1"/>
  <c r="J11" i="5"/>
  <c r="H13" i="5"/>
  <c r="I12" i="3"/>
  <c r="I13" i="3" s="1"/>
  <c r="J11" i="3"/>
  <c r="K11" i="5" l="1"/>
  <c r="J12" i="5"/>
  <c r="K11" i="3"/>
  <c r="J12" i="3"/>
  <c r="J13" i="5" l="1"/>
  <c r="L11" i="5"/>
  <c r="K12" i="5"/>
  <c r="K13" i="5" s="1"/>
  <c r="L11" i="3"/>
  <c r="K12" i="3"/>
  <c r="J13" i="3"/>
  <c r="M11" i="5" l="1"/>
  <c r="L12" i="5"/>
  <c r="L12" i="3"/>
  <c r="L13" i="3" s="1"/>
  <c r="M11" i="3"/>
  <c r="K13" i="3"/>
  <c r="M12" i="5" l="1"/>
  <c r="M13" i="5" s="1"/>
  <c r="N11" i="5"/>
  <c r="L13" i="5"/>
  <c r="M12" i="3"/>
  <c r="M13" i="3" s="1"/>
  <c r="N11" i="3"/>
  <c r="O11" i="5" l="1"/>
  <c r="N12" i="5"/>
  <c r="N13" i="5" s="1"/>
  <c r="O11" i="3"/>
  <c r="N12" i="3"/>
  <c r="N13" i="3" s="1"/>
  <c r="P11" i="5" l="1"/>
  <c r="O12" i="5"/>
  <c r="O13" i="5" s="1"/>
  <c r="P11" i="3"/>
  <c r="O12" i="3"/>
  <c r="O13" i="3" s="1"/>
  <c r="P12" i="5" l="1"/>
  <c r="P13" i="5" s="1"/>
  <c r="Q11" i="5"/>
  <c r="P12" i="3"/>
  <c r="P13" i="3" s="1"/>
  <c r="Q11" i="3"/>
  <c r="Q12" i="5" l="1"/>
  <c r="Q13" i="5" s="1"/>
  <c r="R11" i="5"/>
  <c r="Q12" i="3"/>
  <c r="Q13" i="3" s="1"/>
  <c r="R11" i="3"/>
  <c r="R12" i="5" l="1"/>
  <c r="R13" i="5" s="1"/>
  <c r="S11" i="5"/>
  <c r="S11" i="3"/>
  <c r="R12" i="3"/>
  <c r="R13" i="3" s="1"/>
  <c r="T11" i="5" l="1"/>
  <c r="S12" i="5"/>
  <c r="S13" i="5" s="1"/>
  <c r="T11" i="3"/>
  <c r="S12" i="3"/>
  <c r="S13" i="3" s="1"/>
  <c r="T12" i="5" l="1"/>
  <c r="T13" i="5" s="1"/>
  <c r="U11" i="5"/>
  <c r="T12" i="3"/>
  <c r="T13" i="3" s="1"/>
  <c r="U11" i="3"/>
  <c r="U12" i="5" l="1"/>
  <c r="U13" i="5" s="1"/>
  <c r="V11" i="5"/>
  <c r="U12" i="3"/>
  <c r="U13" i="3" s="1"/>
  <c r="V11" i="3"/>
  <c r="W11" i="5" l="1"/>
  <c r="V12" i="5"/>
  <c r="V13" i="5" s="1"/>
  <c r="W11" i="3"/>
  <c r="V12" i="3"/>
  <c r="V13" i="3" s="1"/>
  <c r="X11" i="5" l="1"/>
  <c r="W12" i="5"/>
  <c r="W13" i="5" s="1"/>
  <c r="X11" i="3"/>
  <c r="W12" i="3"/>
  <c r="W13" i="3" s="1"/>
  <c r="Y11" i="5" l="1"/>
  <c r="X12" i="5"/>
  <c r="X13" i="5" s="1"/>
  <c r="X12" i="3"/>
  <c r="X13" i="3" s="1"/>
  <c r="Y11" i="3"/>
  <c r="Y12" i="5" l="1"/>
  <c r="Y13" i="5" s="1"/>
  <c r="Z11" i="5"/>
  <c r="Y12" i="3"/>
  <c r="Y13" i="3" s="1"/>
  <c r="Z11" i="3"/>
  <c r="AA11" i="5" l="1"/>
  <c r="Z12" i="5"/>
  <c r="Z13" i="5" s="1"/>
  <c r="AA11" i="3"/>
  <c r="Z12" i="3"/>
  <c r="Z13" i="3" s="1"/>
  <c r="AB11" i="5" l="1"/>
  <c r="AA12" i="5"/>
  <c r="AA13" i="5" s="1"/>
  <c r="AB11" i="3"/>
  <c r="AA12" i="3"/>
  <c r="AA13" i="3" s="1"/>
  <c r="AB12" i="5" l="1"/>
  <c r="AB13" i="5" s="1"/>
  <c r="AC11" i="5"/>
  <c r="AB12" i="3"/>
  <c r="AB13" i="3" s="1"/>
  <c r="AC11" i="3"/>
  <c r="AC12" i="5" l="1"/>
  <c r="AC13" i="5" s="1"/>
  <c r="AD11" i="5"/>
  <c r="AC12" i="3"/>
  <c r="AC13" i="3" s="1"/>
  <c r="AD11" i="3"/>
  <c r="AD12" i="5" l="1"/>
  <c r="AD13" i="5" s="1"/>
  <c r="AE11" i="5"/>
  <c r="AE11" i="3"/>
  <c r="AD12" i="3"/>
  <c r="AD13" i="3" s="1"/>
  <c r="AF11" i="5" l="1"/>
  <c r="AE12" i="5"/>
  <c r="AE13" i="5" s="1"/>
  <c r="AF11" i="3"/>
  <c r="AE12" i="3"/>
  <c r="AE13" i="3" s="1"/>
  <c r="AG11" i="5" l="1"/>
  <c r="AF12" i="5"/>
  <c r="AF13" i="5" s="1"/>
  <c r="AF12" i="3"/>
  <c r="AF13" i="3" s="1"/>
  <c r="AG11" i="3"/>
  <c r="AG12" i="5" l="1"/>
  <c r="AG13" i="5" s="1"/>
  <c r="AH11" i="5"/>
  <c r="AG12" i="3"/>
  <c r="AG13" i="3" s="1"/>
  <c r="AH11" i="3"/>
  <c r="AI11" i="5" l="1"/>
  <c r="AH12" i="5"/>
  <c r="AH13" i="5" s="1"/>
  <c r="AI11" i="3"/>
  <c r="AH12" i="3"/>
  <c r="AH13" i="3" s="1"/>
  <c r="AJ11" i="5" l="1"/>
  <c r="AI12" i="5"/>
  <c r="AI13" i="5" s="1"/>
  <c r="AJ11" i="3"/>
  <c r="AI12" i="3"/>
  <c r="AI13" i="3" s="1"/>
  <c r="AJ12" i="5" l="1"/>
  <c r="AJ13" i="5" s="1"/>
  <c r="AK11" i="5"/>
  <c r="AJ12" i="3"/>
  <c r="AJ13" i="3" s="1"/>
  <c r="AK11" i="3"/>
  <c r="AK12" i="5" l="1"/>
  <c r="AK13" i="5" s="1"/>
  <c r="AL11" i="5"/>
  <c r="AK12" i="3"/>
  <c r="AK13" i="3" s="1"/>
  <c r="AL11" i="3"/>
  <c r="AM11" i="5" l="1"/>
  <c r="AL12" i="5"/>
  <c r="AL13" i="5" s="1"/>
  <c r="AM11" i="3"/>
  <c r="AL12" i="3"/>
  <c r="AL13" i="3" s="1"/>
  <c r="AN11" i="5" l="1"/>
  <c r="AM12" i="5"/>
  <c r="AM13" i="5" s="1"/>
  <c r="AN11" i="3"/>
  <c r="AM12" i="3"/>
  <c r="AM13" i="3" s="1"/>
  <c r="AN12" i="5" l="1"/>
  <c r="AN13" i="5" s="1"/>
  <c r="AO11" i="5"/>
  <c r="AN12" i="3"/>
  <c r="AN13" i="3" s="1"/>
  <c r="AO11" i="3"/>
  <c r="AO12" i="5" l="1"/>
  <c r="AO13" i="5" s="1"/>
  <c r="AP11" i="5"/>
  <c r="AO12" i="3"/>
  <c r="AO13" i="3" s="1"/>
  <c r="AP11" i="3"/>
  <c r="AP12" i="5" l="1"/>
  <c r="AP13" i="5" s="1"/>
  <c r="AQ11" i="5"/>
  <c r="AQ12" i="5" s="1"/>
  <c r="AQ11" i="3"/>
  <c r="AQ12" i="3" s="1"/>
  <c r="AP12" i="3"/>
  <c r="AP13" i="3" s="1"/>
  <c r="AQ13" i="5" l="1"/>
  <c r="AQ13" i="3"/>
  <c r="R39" i="1" l="1"/>
  <c r="U39" i="1"/>
  <c r="AF39" i="1"/>
  <c r="AB39" i="1" l="1"/>
  <c r="AI39" i="1"/>
  <c r="L39" i="1"/>
  <c r="W39" i="1"/>
  <c r="AG39" i="1"/>
  <c r="P39" i="1"/>
  <c r="AM39" i="1"/>
  <c r="I39" i="1"/>
  <c r="S39" i="1"/>
  <c r="AK39" i="1"/>
  <c r="X39" i="1"/>
  <c r="H39" i="1"/>
  <c r="Q39" i="1"/>
  <c r="AE39" i="1"/>
  <c r="O39" i="1"/>
  <c r="AC39" i="1"/>
  <c r="AH39" i="1"/>
  <c r="AJ39" i="1"/>
  <c r="T39" i="1"/>
  <c r="AO39" i="1"/>
  <c r="AQ39" i="1"/>
  <c r="AA39" i="1"/>
  <c r="K39" i="1"/>
  <c r="Y39" i="1"/>
  <c r="N39" i="1"/>
  <c r="AP39" i="1"/>
  <c r="AN39" i="1"/>
  <c r="Z39" i="1"/>
  <c r="M39" i="1"/>
  <c r="AD39" i="1"/>
  <c r="J39" i="1"/>
  <c r="AL39" i="1"/>
  <c r="V39" i="1"/>
  <c r="D48" i="2" l="1"/>
  <c r="AR40" i="2"/>
  <c r="AR45" i="2" s="1"/>
  <c r="AQ40" i="2"/>
  <c r="AQ45" i="2" s="1"/>
  <c r="AP40" i="2"/>
  <c r="AP45" i="2" s="1"/>
  <c r="AO40" i="2"/>
  <c r="AO45" i="2" s="1"/>
  <c r="AN40" i="2"/>
  <c r="AN45" i="2" s="1"/>
  <c r="AM40" i="2"/>
  <c r="AM45" i="2" s="1"/>
  <c r="AL40" i="2"/>
  <c r="AL45" i="2" s="1"/>
  <c r="AK40" i="2"/>
  <c r="AK45" i="2" s="1"/>
  <c r="AJ40" i="2"/>
  <c r="AJ45" i="2" s="1"/>
  <c r="AI40" i="2"/>
  <c r="AI45" i="2" s="1"/>
  <c r="AH40" i="2"/>
  <c r="AH45" i="2" s="1"/>
  <c r="AG40" i="2"/>
  <c r="AG45" i="2" s="1"/>
  <c r="AF40" i="2"/>
  <c r="AF45" i="2" s="1"/>
  <c r="AE40" i="2"/>
  <c r="AE45" i="2" s="1"/>
  <c r="AD40" i="2"/>
  <c r="AD45" i="2" s="1"/>
  <c r="AC40" i="2"/>
  <c r="AC45" i="2" s="1"/>
  <c r="AB40" i="2"/>
  <c r="AB45" i="2" s="1"/>
  <c r="AA40" i="2"/>
  <c r="AA45" i="2" s="1"/>
  <c r="Z40" i="2"/>
  <c r="Z45" i="2" s="1"/>
  <c r="Y40" i="2"/>
  <c r="Y45" i="2" s="1"/>
  <c r="X40" i="2"/>
  <c r="X45" i="2" s="1"/>
  <c r="W40" i="2"/>
  <c r="W45" i="2" s="1"/>
  <c r="V40" i="2"/>
  <c r="V45" i="2" s="1"/>
  <c r="U40" i="2"/>
  <c r="U45" i="2" s="1"/>
  <c r="T40" i="2"/>
  <c r="T45" i="2" s="1"/>
  <c r="S40" i="2"/>
  <c r="S45" i="2" s="1"/>
  <c r="R40" i="2"/>
  <c r="R45" i="2" s="1"/>
  <c r="Q40" i="2"/>
  <c r="Q45" i="2" s="1"/>
  <c r="P40" i="2"/>
  <c r="P45" i="2" s="1"/>
  <c r="O40" i="2"/>
  <c r="O45" i="2" s="1"/>
  <c r="N40" i="2"/>
  <c r="N45" i="2" s="1"/>
  <c r="M40" i="2"/>
  <c r="M45" i="2" s="1"/>
  <c r="L40" i="2"/>
  <c r="L45" i="2" s="1"/>
  <c r="H40" i="2"/>
  <c r="H45" i="2" s="1"/>
  <c r="G40" i="2"/>
  <c r="F40" i="2"/>
  <c r="F45" i="2" s="1"/>
  <c r="D35" i="2"/>
  <c r="F32" i="2"/>
  <c r="D31" i="2"/>
  <c r="AQ59" i="1"/>
  <c r="AP59" i="1"/>
  <c r="AO59" i="1"/>
  <c r="AN59" i="1"/>
  <c r="AM59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F58" i="5" s="1"/>
  <c r="E59" i="1"/>
  <c r="E58" i="5" s="1"/>
  <c r="AQ56" i="1"/>
  <c r="AP56" i="1"/>
  <c r="AO56" i="1"/>
  <c r="AN56" i="1"/>
  <c r="AM56" i="1"/>
  <c r="AL56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F55" i="5" s="1"/>
  <c r="E56" i="1"/>
  <c r="E55" i="5" s="1"/>
  <c r="AQ53" i="1"/>
  <c r="AP53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F52" i="5" s="1"/>
  <c r="E52" i="5"/>
  <c r="F37" i="1"/>
  <c r="B29" i="1"/>
  <c r="B28" i="1"/>
  <c r="E12" i="1"/>
  <c r="E13" i="1" s="1"/>
  <c r="G32" i="2" l="1"/>
  <c r="F36" i="5"/>
  <c r="F36" i="3"/>
  <c r="G32" i="4" s="1"/>
  <c r="G33" i="4" s="1"/>
  <c r="G32" i="6"/>
  <c r="G33" i="6" s="1"/>
  <c r="F12" i="1"/>
  <c r="G12" i="1" s="1"/>
  <c r="F1" i="6"/>
  <c r="F1" i="4"/>
  <c r="E14" i="1"/>
  <c r="F1" i="2"/>
  <c r="G37" i="1"/>
  <c r="J40" i="2"/>
  <c r="J45" i="2" s="1"/>
  <c r="I40" i="2"/>
  <c r="F3" i="2" l="1"/>
  <c r="F3" i="4"/>
  <c r="I45" i="2"/>
  <c r="F13" i="1"/>
  <c r="F14" i="1" s="1"/>
  <c r="G1" i="2"/>
  <c r="H32" i="2"/>
  <c r="G36" i="5"/>
  <c r="G36" i="3"/>
  <c r="H32" i="4" s="1"/>
  <c r="H33" i="4" s="1"/>
  <c r="H32" i="6"/>
  <c r="H33" i="6" s="1"/>
  <c r="H1" i="6"/>
  <c r="H1" i="4"/>
  <c r="G1" i="6"/>
  <c r="G1" i="4"/>
  <c r="H37" i="1"/>
  <c r="F22" i="2"/>
  <c r="F23" i="2"/>
  <c r="F24" i="2"/>
  <c r="H1" i="2"/>
  <c r="G13" i="1"/>
  <c r="H12" i="1"/>
  <c r="F5" i="4" l="1"/>
  <c r="F25" i="4"/>
  <c r="F24" i="4"/>
  <c r="F23" i="4"/>
  <c r="F18" i="4"/>
  <c r="F6" i="2"/>
  <c r="F7" i="2"/>
  <c r="F17" i="2"/>
  <c r="F18" i="2"/>
  <c r="F10" i="2"/>
  <c r="F11" i="2"/>
  <c r="H36" i="3"/>
  <c r="I32" i="4" s="1"/>
  <c r="I33" i="4" s="1"/>
  <c r="H36" i="5"/>
  <c r="I32" i="2"/>
  <c r="I33" i="2" s="1"/>
  <c r="I32" i="6"/>
  <c r="I33" i="6" s="1"/>
  <c r="H13" i="1"/>
  <c r="H14" i="1" s="1"/>
  <c r="I1" i="6"/>
  <c r="I1" i="4"/>
  <c r="G3" i="2"/>
  <c r="G3" i="6"/>
  <c r="G3" i="4"/>
  <c r="I37" i="1"/>
  <c r="G14" i="1"/>
  <c r="I1" i="2"/>
  <c r="I12" i="1"/>
  <c r="G45" i="6" l="1"/>
  <c r="G18" i="6"/>
  <c r="G17" i="6"/>
  <c r="G16" i="6"/>
  <c r="G10" i="6"/>
  <c r="G8" i="6"/>
  <c r="G5" i="6"/>
  <c r="G11" i="6"/>
  <c r="G6" i="6"/>
  <c r="G12" i="6"/>
  <c r="G7" i="6"/>
  <c r="F28" i="4"/>
  <c r="G13" i="2"/>
  <c r="G12" i="2"/>
  <c r="G7" i="2"/>
  <c r="G8" i="2"/>
  <c r="G43" i="4"/>
  <c r="G46" i="4" s="1"/>
  <c r="G17" i="2"/>
  <c r="G11" i="2"/>
  <c r="G10" i="2"/>
  <c r="G5" i="2"/>
  <c r="G6" i="2"/>
  <c r="G47" i="6"/>
  <c r="G43" i="2"/>
  <c r="J37" i="1"/>
  <c r="K32" i="2" s="1"/>
  <c r="I36" i="3"/>
  <c r="J32" i="4" s="1"/>
  <c r="J33" i="4" s="1"/>
  <c r="I36" i="5"/>
  <c r="J32" i="6"/>
  <c r="J33" i="6" s="1"/>
  <c r="G22" i="2"/>
  <c r="G29" i="2"/>
  <c r="G29" i="4"/>
  <c r="G18" i="4"/>
  <c r="G23" i="4"/>
  <c r="G24" i="4"/>
  <c r="G24" i="2"/>
  <c r="H3" i="2"/>
  <c r="H3" i="6"/>
  <c r="H3" i="4"/>
  <c r="I3" i="2"/>
  <c r="I3" i="6"/>
  <c r="I3" i="4"/>
  <c r="J1" i="4"/>
  <c r="J1" i="6"/>
  <c r="G23" i="2"/>
  <c r="G18" i="2"/>
  <c r="G22" i="6"/>
  <c r="G29" i="6"/>
  <c r="G24" i="6"/>
  <c r="G23" i="6"/>
  <c r="J32" i="2"/>
  <c r="J1" i="2"/>
  <c r="I13" i="1"/>
  <c r="J12" i="1"/>
  <c r="I45" i="6" l="1"/>
  <c r="I47" i="6" s="1"/>
  <c r="I18" i="6"/>
  <c r="I17" i="6"/>
  <c r="I16" i="6"/>
  <c r="I7" i="6"/>
  <c r="I12" i="6"/>
  <c r="I10" i="6"/>
  <c r="I8" i="6"/>
  <c r="I5" i="6"/>
  <c r="I11" i="6"/>
  <c r="I6" i="6"/>
  <c r="H17" i="6"/>
  <c r="H16" i="6"/>
  <c r="H18" i="6"/>
  <c r="H12" i="6"/>
  <c r="H10" i="6"/>
  <c r="H8" i="6"/>
  <c r="H5" i="6"/>
  <c r="H11" i="6"/>
  <c r="H6" i="6"/>
  <c r="H7" i="6"/>
  <c r="K37" i="1"/>
  <c r="I12" i="2"/>
  <c r="I7" i="2"/>
  <c r="I13" i="2"/>
  <c r="H12" i="2"/>
  <c r="H13" i="2"/>
  <c r="H7" i="2"/>
  <c r="I8" i="2"/>
  <c r="G44" i="4"/>
  <c r="I25" i="2"/>
  <c r="H30" i="2"/>
  <c r="H27" i="2"/>
  <c r="H29" i="2"/>
  <c r="I17" i="2"/>
  <c r="H17" i="2"/>
  <c r="H43" i="2"/>
  <c r="H44" i="2" s="1"/>
  <c r="H11" i="2"/>
  <c r="H10" i="2"/>
  <c r="H6" i="2"/>
  <c r="H5" i="2"/>
  <c r="I6" i="2"/>
  <c r="I5" i="2"/>
  <c r="I11" i="2"/>
  <c r="I10" i="2"/>
  <c r="H45" i="6"/>
  <c r="H43" i="4"/>
  <c r="H44" i="4" s="1"/>
  <c r="I43" i="4"/>
  <c r="I46" i="4" s="1"/>
  <c r="I43" i="2"/>
  <c r="I44" i="2" s="1"/>
  <c r="G25" i="2"/>
  <c r="K36" i="5"/>
  <c r="K36" i="3"/>
  <c r="L32" i="4" s="1"/>
  <c r="L33" i="4" s="1"/>
  <c r="L32" i="6"/>
  <c r="L33" i="6" s="1"/>
  <c r="J36" i="3"/>
  <c r="K32" i="4" s="1"/>
  <c r="K33" i="4" s="1"/>
  <c r="J36" i="5"/>
  <c r="K32" i="6"/>
  <c r="K33" i="6" s="1"/>
  <c r="H22" i="2"/>
  <c r="I29" i="2"/>
  <c r="I29" i="6"/>
  <c r="H24" i="4"/>
  <c r="H29" i="4"/>
  <c r="H18" i="4"/>
  <c r="H23" i="4"/>
  <c r="I23" i="4"/>
  <c r="I24" i="4"/>
  <c r="I18" i="4"/>
  <c r="I29" i="4"/>
  <c r="H18" i="2"/>
  <c r="I18" i="2"/>
  <c r="I24" i="2"/>
  <c r="I22" i="2"/>
  <c r="I23" i="2"/>
  <c r="H23" i="2"/>
  <c r="G25" i="4"/>
  <c r="G13" i="6"/>
  <c r="G19" i="6" s="1"/>
  <c r="H24" i="2"/>
  <c r="G25" i="6"/>
  <c r="G19" i="2"/>
  <c r="H29" i="6"/>
  <c r="H22" i="6"/>
  <c r="H23" i="6"/>
  <c r="H13" i="6"/>
  <c r="H24" i="6"/>
  <c r="K1" i="6"/>
  <c r="K1" i="4"/>
  <c r="I23" i="6"/>
  <c r="I22" i="6"/>
  <c r="I24" i="6"/>
  <c r="F30" i="2"/>
  <c r="L32" i="2"/>
  <c r="L37" i="1"/>
  <c r="K1" i="2"/>
  <c r="J13" i="1"/>
  <c r="J14" i="1" s="1"/>
  <c r="K12" i="1"/>
  <c r="I14" i="1"/>
  <c r="I44" i="4" l="1"/>
  <c r="G27" i="2"/>
  <c r="G39" i="2" s="1"/>
  <c r="H47" i="6"/>
  <c r="H46" i="4"/>
  <c r="H25" i="2"/>
  <c r="L36" i="3"/>
  <c r="M32" i="4" s="1"/>
  <c r="M33" i="4" s="1"/>
  <c r="L36" i="5"/>
  <c r="M32" i="6"/>
  <c r="M33" i="6" s="1"/>
  <c r="G27" i="6"/>
  <c r="G30" i="6" s="1"/>
  <c r="G34" i="6" s="1"/>
  <c r="G36" i="6" s="1"/>
  <c r="I13" i="6"/>
  <c r="I25" i="6"/>
  <c r="F46" i="2"/>
  <c r="G19" i="4"/>
  <c r="H19" i="6"/>
  <c r="H27" i="6" s="1"/>
  <c r="H30" i="6" s="1"/>
  <c r="H34" i="6" s="1"/>
  <c r="H19" i="2"/>
  <c r="H28" i="2" s="1"/>
  <c r="H25" i="6"/>
  <c r="I25" i="4"/>
  <c r="K3" i="2"/>
  <c r="K3" i="4"/>
  <c r="K3" i="6"/>
  <c r="J3" i="2"/>
  <c r="J3" i="6"/>
  <c r="J3" i="4"/>
  <c r="L1" i="6"/>
  <c r="L1" i="4"/>
  <c r="G30" i="2"/>
  <c r="G42" i="2" s="1"/>
  <c r="L1" i="2"/>
  <c r="K13" i="1"/>
  <c r="L12" i="1"/>
  <c r="M37" i="1"/>
  <c r="M32" i="2"/>
  <c r="J45" i="6" l="1"/>
  <c r="J17" i="6"/>
  <c r="J18" i="6"/>
  <c r="J25" i="6"/>
  <c r="J16" i="6"/>
  <c r="J11" i="6"/>
  <c r="J6" i="6"/>
  <c r="J8" i="6"/>
  <c r="J7" i="6"/>
  <c r="J12" i="6"/>
  <c r="J10" i="6"/>
  <c r="J5" i="6"/>
  <c r="K45" i="6"/>
  <c r="K47" i="6" s="1"/>
  <c r="K18" i="6"/>
  <c r="K17" i="6"/>
  <c r="K16" i="6"/>
  <c r="K10" i="6"/>
  <c r="K8" i="6"/>
  <c r="K5" i="6"/>
  <c r="K11" i="6"/>
  <c r="K6" i="6"/>
  <c r="K7" i="6"/>
  <c r="K12" i="6"/>
  <c r="J13" i="2"/>
  <c r="J12" i="2"/>
  <c r="J7" i="2"/>
  <c r="K12" i="2"/>
  <c r="K7" i="2"/>
  <c r="K8" i="2"/>
  <c r="J8" i="2"/>
  <c r="K25" i="2"/>
  <c r="G28" i="2"/>
  <c r="K17" i="2"/>
  <c r="J17" i="2"/>
  <c r="K11" i="2"/>
  <c r="K10" i="2"/>
  <c r="K5" i="2"/>
  <c r="K6" i="2"/>
  <c r="J6" i="2"/>
  <c r="J5" i="2"/>
  <c r="J11" i="2"/>
  <c r="J10" i="2"/>
  <c r="K43" i="4"/>
  <c r="K46" i="4" s="1"/>
  <c r="J43" i="4"/>
  <c r="K43" i="2"/>
  <c r="K44" i="2" s="1"/>
  <c r="J43" i="2"/>
  <c r="J44" i="2" s="1"/>
  <c r="H19" i="4"/>
  <c r="H27" i="4" s="1"/>
  <c r="H30" i="4" s="1"/>
  <c r="H42" i="4" s="1"/>
  <c r="H42" i="2"/>
  <c r="G39" i="6"/>
  <c r="G44" i="6"/>
  <c r="G35" i="6"/>
  <c r="M36" i="3"/>
  <c r="N32" i="4" s="1"/>
  <c r="N33" i="4" s="1"/>
  <c r="M36" i="5"/>
  <c r="N32" i="6"/>
  <c r="N33" i="6" s="1"/>
  <c r="G28" i="6"/>
  <c r="J29" i="2"/>
  <c r="G27" i="4"/>
  <c r="G39" i="4" s="1"/>
  <c r="K29" i="2"/>
  <c r="I19" i="6"/>
  <c r="I27" i="6" s="1"/>
  <c r="I39" i="6" s="1"/>
  <c r="H44" i="6"/>
  <c r="H28" i="6"/>
  <c r="K18" i="4"/>
  <c r="K29" i="4"/>
  <c r="K23" i="4"/>
  <c r="K24" i="4"/>
  <c r="J18" i="4"/>
  <c r="J23" i="4"/>
  <c r="J24" i="4"/>
  <c r="J29" i="4"/>
  <c r="G46" i="2"/>
  <c r="H39" i="6"/>
  <c r="J18" i="2"/>
  <c r="J23" i="2"/>
  <c r="J24" i="2"/>
  <c r="K23" i="2"/>
  <c r="J22" i="2"/>
  <c r="K18" i="2"/>
  <c r="K22" i="2"/>
  <c r="K24" i="2"/>
  <c r="M1" i="6"/>
  <c r="M1" i="4"/>
  <c r="J23" i="6"/>
  <c r="J22" i="6"/>
  <c r="J24" i="6"/>
  <c r="J29" i="6"/>
  <c r="H36" i="6"/>
  <c r="H35" i="6"/>
  <c r="K24" i="6"/>
  <c r="K23" i="6"/>
  <c r="K29" i="6"/>
  <c r="K22" i="6"/>
  <c r="M1" i="2"/>
  <c r="M12" i="1"/>
  <c r="L13" i="1"/>
  <c r="L14" i="1" s="1"/>
  <c r="K14" i="1"/>
  <c r="N37" i="1"/>
  <c r="N32" i="2"/>
  <c r="J44" i="4" l="1"/>
  <c r="K44" i="4"/>
  <c r="I27" i="2"/>
  <c r="I28" i="2" s="1"/>
  <c r="H34" i="4"/>
  <c r="H36" i="4" s="1"/>
  <c r="H28" i="4"/>
  <c r="H39" i="4"/>
  <c r="J46" i="4"/>
  <c r="H39" i="2"/>
  <c r="H46" i="2" s="1"/>
  <c r="G28" i="4"/>
  <c r="G30" i="4"/>
  <c r="G34" i="4" s="1"/>
  <c r="N36" i="5"/>
  <c r="N36" i="3"/>
  <c r="O32" i="4" s="1"/>
  <c r="O33" i="4" s="1"/>
  <c r="O32" i="6"/>
  <c r="O33" i="6" s="1"/>
  <c r="I28" i="6"/>
  <c r="I30" i="6"/>
  <c r="I39" i="2"/>
  <c r="I30" i="2"/>
  <c r="I34" i="2" s="1"/>
  <c r="K13" i="6"/>
  <c r="K19" i="6" s="1"/>
  <c r="K19" i="4"/>
  <c r="J13" i="6"/>
  <c r="I19" i="4"/>
  <c r="K25" i="6"/>
  <c r="J25" i="4"/>
  <c r="K25" i="4"/>
  <c r="M3" i="2"/>
  <c r="M3" i="6"/>
  <c r="M3" i="4"/>
  <c r="N1" i="6"/>
  <c r="N1" i="4"/>
  <c r="L3" i="2"/>
  <c r="L3" i="4"/>
  <c r="L3" i="6"/>
  <c r="M13" i="1"/>
  <c r="N12" i="1"/>
  <c r="N1" i="2"/>
  <c r="O32" i="2"/>
  <c r="O37" i="1"/>
  <c r="L45" i="6" l="1"/>
  <c r="L47" i="6" s="1"/>
  <c r="L17" i="6"/>
  <c r="L16" i="6"/>
  <c r="L18" i="6"/>
  <c r="L12" i="6"/>
  <c r="L10" i="6"/>
  <c r="L8" i="6"/>
  <c r="L5" i="6"/>
  <c r="L11" i="6"/>
  <c r="L6" i="6"/>
  <c r="L7" i="6"/>
  <c r="M45" i="6"/>
  <c r="M47" i="6" s="1"/>
  <c r="M17" i="6"/>
  <c r="M16" i="6"/>
  <c r="M18" i="6"/>
  <c r="M7" i="6"/>
  <c r="M12" i="6"/>
  <c r="M10" i="6"/>
  <c r="M8" i="6"/>
  <c r="M5" i="6"/>
  <c r="M11" i="6"/>
  <c r="M6" i="6"/>
  <c r="M12" i="2"/>
  <c r="M7" i="2"/>
  <c r="M13" i="2"/>
  <c r="L7" i="2"/>
  <c r="L13" i="2"/>
  <c r="L12" i="2"/>
  <c r="M8" i="2"/>
  <c r="L8" i="2"/>
  <c r="M19" i="2"/>
  <c r="I36" i="2"/>
  <c r="I35" i="2"/>
  <c r="L17" i="2"/>
  <c r="M17" i="2"/>
  <c r="M43" i="2"/>
  <c r="M44" i="2" s="1"/>
  <c r="M6" i="2"/>
  <c r="M11" i="2"/>
  <c r="M10" i="2"/>
  <c r="M5" i="2"/>
  <c r="L11" i="2"/>
  <c r="L10" i="2"/>
  <c r="L6" i="2"/>
  <c r="L5" i="2"/>
  <c r="H35" i="4"/>
  <c r="G42" i="4"/>
  <c r="M43" i="4"/>
  <c r="M46" i="4" s="1"/>
  <c r="L43" i="4"/>
  <c r="L43" i="2"/>
  <c r="K27" i="4"/>
  <c r="K30" i="4" s="1"/>
  <c r="K42" i="4" s="1"/>
  <c r="K27" i="6"/>
  <c r="K30" i="6" s="1"/>
  <c r="K34" i="6" s="1"/>
  <c r="K36" i="6" s="1"/>
  <c r="J19" i="2"/>
  <c r="O36" i="5"/>
  <c r="O36" i="3"/>
  <c r="P32" i="4" s="1"/>
  <c r="P33" i="4" s="1"/>
  <c r="P32" i="6"/>
  <c r="P33" i="6" s="1"/>
  <c r="I27" i="4"/>
  <c r="I28" i="4" s="1"/>
  <c r="L22" i="2"/>
  <c r="L29" i="2"/>
  <c r="M29" i="2"/>
  <c r="I34" i="6"/>
  <c r="I44" i="6"/>
  <c r="L24" i="4"/>
  <c r="L18" i="4"/>
  <c r="L23" i="4"/>
  <c r="L29" i="4"/>
  <c r="M23" i="4"/>
  <c r="M24" i="4"/>
  <c r="M18" i="4"/>
  <c r="M29" i="4"/>
  <c r="I42" i="2"/>
  <c r="I46" i="2" s="1"/>
  <c r="M18" i="2"/>
  <c r="J19" i="4"/>
  <c r="J27" i="4" s="1"/>
  <c r="J19" i="6"/>
  <c r="G36" i="4"/>
  <c r="G35" i="4"/>
  <c r="L18" i="2"/>
  <c r="M22" i="2"/>
  <c r="M24" i="2"/>
  <c r="L24" i="2"/>
  <c r="M23" i="2"/>
  <c r="L23" i="2"/>
  <c r="M29" i="6"/>
  <c r="M23" i="6"/>
  <c r="M24" i="6"/>
  <c r="M22" i="6"/>
  <c r="O1" i="6"/>
  <c r="O1" i="4"/>
  <c r="L22" i="6"/>
  <c r="L24" i="6"/>
  <c r="L29" i="6"/>
  <c r="L23" i="6"/>
  <c r="K19" i="2"/>
  <c r="J30" i="2"/>
  <c r="J42" i="2" s="1"/>
  <c r="O1" i="2"/>
  <c r="O12" i="1"/>
  <c r="N13" i="1"/>
  <c r="N14" i="1" s="1"/>
  <c r="M14" i="1"/>
  <c r="P32" i="2"/>
  <c r="P37" i="1"/>
  <c r="L44" i="2" l="1"/>
  <c r="L46" i="4"/>
  <c r="M44" i="4"/>
  <c r="L44" i="4"/>
  <c r="J27" i="2"/>
  <c r="J39" i="2" s="1"/>
  <c r="J46" i="2" s="1"/>
  <c r="K39" i="4"/>
  <c r="K44" i="6"/>
  <c r="K28" i="6"/>
  <c r="K39" i="6"/>
  <c r="K35" i="6"/>
  <c r="K28" i="4"/>
  <c r="K34" i="4"/>
  <c r="K35" i="4" s="1"/>
  <c r="I30" i="4"/>
  <c r="I42" i="4" s="1"/>
  <c r="I39" i="4"/>
  <c r="P36" i="3"/>
  <c r="Q32" i="4" s="1"/>
  <c r="Q33" i="4" s="1"/>
  <c r="P36" i="5"/>
  <c r="Q32" i="6"/>
  <c r="Q33" i="6" s="1"/>
  <c r="J27" i="6"/>
  <c r="J28" i="6" s="1"/>
  <c r="K27" i="2"/>
  <c r="K28" i="2" s="1"/>
  <c r="I35" i="6"/>
  <c r="I36" i="6"/>
  <c r="L25" i="2"/>
  <c r="L13" i="6"/>
  <c r="M25" i="6"/>
  <c r="M25" i="2"/>
  <c r="L25" i="6"/>
  <c r="M25" i="4"/>
  <c r="L25" i="4"/>
  <c r="M13" i="6"/>
  <c r="J30" i="4"/>
  <c r="J39" i="4"/>
  <c r="J28" i="4"/>
  <c r="O3" i="2"/>
  <c r="O3" i="6"/>
  <c r="O3" i="4"/>
  <c r="N3" i="2"/>
  <c r="N3" i="6"/>
  <c r="N3" i="4"/>
  <c r="P1" i="6"/>
  <c r="P1" i="4"/>
  <c r="P1" i="2"/>
  <c r="P12" i="1"/>
  <c r="O13" i="1"/>
  <c r="O14" i="1" s="1"/>
  <c r="Q32" i="2"/>
  <c r="Q37" i="1"/>
  <c r="O45" i="6" l="1"/>
  <c r="O47" i="6" s="1"/>
  <c r="O18" i="6"/>
  <c r="O17" i="6"/>
  <c r="O16" i="6"/>
  <c r="O10" i="6"/>
  <c r="O8" i="6"/>
  <c r="O5" i="6"/>
  <c r="O11" i="6"/>
  <c r="O6" i="6"/>
  <c r="O7" i="6"/>
  <c r="O12" i="6"/>
  <c r="N45" i="6"/>
  <c r="N47" i="6" s="1"/>
  <c r="N18" i="6"/>
  <c r="N17" i="6"/>
  <c r="N16" i="6"/>
  <c r="N11" i="6"/>
  <c r="N6" i="6"/>
  <c r="N10" i="6"/>
  <c r="N7" i="6"/>
  <c r="N12" i="6"/>
  <c r="N8" i="6"/>
  <c r="N5" i="6"/>
  <c r="O13" i="2"/>
  <c r="O7" i="2"/>
  <c r="O12" i="2"/>
  <c r="N12" i="2"/>
  <c r="N7" i="2"/>
  <c r="N13" i="2"/>
  <c r="O8" i="2"/>
  <c r="N8" i="2"/>
  <c r="J28" i="2"/>
  <c r="O17" i="2"/>
  <c r="N17" i="2"/>
  <c r="O11" i="2"/>
  <c r="O10" i="2"/>
  <c r="O5" i="2"/>
  <c r="O6" i="2"/>
  <c r="N6" i="2"/>
  <c r="N5" i="2"/>
  <c r="N11" i="2"/>
  <c r="N10" i="2"/>
  <c r="I34" i="4"/>
  <c r="I35" i="4" s="1"/>
  <c r="K36" i="4"/>
  <c r="N43" i="4"/>
  <c r="N46" i="4" s="1"/>
  <c r="O43" i="4"/>
  <c r="O46" i="4" s="1"/>
  <c r="O43" i="2"/>
  <c r="O44" i="2" s="1"/>
  <c r="N43" i="2"/>
  <c r="N44" i="2" s="1"/>
  <c r="K30" i="2"/>
  <c r="K42" i="2" s="1"/>
  <c r="J30" i="6"/>
  <c r="J34" i="6" s="1"/>
  <c r="K39" i="2"/>
  <c r="Q36" i="3"/>
  <c r="R32" i="4" s="1"/>
  <c r="R33" i="4" s="1"/>
  <c r="Q36" i="5"/>
  <c r="R32" i="6"/>
  <c r="R33" i="6" s="1"/>
  <c r="O29" i="2"/>
  <c r="J39" i="6"/>
  <c r="N29" i="2"/>
  <c r="N18" i="4"/>
  <c r="N23" i="4"/>
  <c r="N24" i="4"/>
  <c r="N29" i="4"/>
  <c r="O29" i="4"/>
  <c r="O18" i="4"/>
  <c r="O23" i="4"/>
  <c r="O24" i="4"/>
  <c r="N24" i="2"/>
  <c r="L19" i="6"/>
  <c r="O22" i="2"/>
  <c r="M19" i="6"/>
  <c r="M27" i="6" s="1"/>
  <c r="M30" i="6" s="1"/>
  <c r="O23" i="2"/>
  <c r="J34" i="4"/>
  <c r="J42" i="4"/>
  <c r="O24" i="2"/>
  <c r="O18" i="2"/>
  <c r="N18" i="2"/>
  <c r="P3" i="2"/>
  <c r="P3" i="6"/>
  <c r="P3" i="4"/>
  <c r="N22" i="2"/>
  <c r="O24" i="6"/>
  <c r="O29" i="6"/>
  <c r="O23" i="6"/>
  <c r="O22" i="6"/>
  <c r="Q1" i="6"/>
  <c r="Q1" i="4"/>
  <c r="N23" i="2"/>
  <c r="N24" i="6"/>
  <c r="N22" i="6"/>
  <c r="N29" i="6"/>
  <c r="N23" i="6"/>
  <c r="R32" i="2"/>
  <c r="R37" i="1"/>
  <c r="Q12" i="1"/>
  <c r="P13" i="1"/>
  <c r="P14" i="1" s="1"/>
  <c r="Q1" i="2"/>
  <c r="P45" i="6" l="1"/>
  <c r="P47" i="6" s="1"/>
  <c r="P17" i="6"/>
  <c r="P16" i="6"/>
  <c r="P18" i="6"/>
  <c r="P12" i="6"/>
  <c r="P10" i="6"/>
  <c r="P8" i="6"/>
  <c r="P5" i="6"/>
  <c r="P11" i="6"/>
  <c r="P6" i="6"/>
  <c r="P7" i="6"/>
  <c r="P13" i="2"/>
  <c r="P12" i="2"/>
  <c r="P7" i="2"/>
  <c r="P8" i="2"/>
  <c r="N44" i="4"/>
  <c r="O44" i="4"/>
  <c r="I36" i="4"/>
  <c r="P17" i="2"/>
  <c r="P11" i="2"/>
  <c r="P10" i="2"/>
  <c r="P5" i="2"/>
  <c r="P6" i="2"/>
  <c r="P43" i="4"/>
  <c r="P46" i="4" s="1"/>
  <c r="P43" i="2"/>
  <c r="P44" i="2" s="1"/>
  <c r="K46" i="2"/>
  <c r="L19" i="2"/>
  <c r="P22" i="2"/>
  <c r="J44" i="6"/>
  <c r="R36" i="3"/>
  <c r="S32" i="4" s="1"/>
  <c r="S33" i="4" s="1"/>
  <c r="R36" i="5"/>
  <c r="S32" i="6"/>
  <c r="S33" i="6" s="1"/>
  <c r="P29" i="2"/>
  <c r="L27" i="2"/>
  <c r="L39" i="2" s="1"/>
  <c r="L27" i="6"/>
  <c r="L30" i="6" s="1"/>
  <c r="P18" i="2"/>
  <c r="P24" i="4"/>
  <c r="P29" i="4"/>
  <c r="P18" i="4"/>
  <c r="P23" i="4"/>
  <c r="P23" i="2"/>
  <c r="N13" i="6"/>
  <c r="O25" i="2"/>
  <c r="M39" i="6"/>
  <c r="L19" i="4"/>
  <c r="P24" i="2"/>
  <c r="N25" i="6"/>
  <c r="M28" i="6"/>
  <c r="O25" i="6"/>
  <c r="M44" i="6"/>
  <c r="M34" i="6"/>
  <c r="J35" i="4"/>
  <c r="J36" i="4"/>
  <c r="N25" i="4"/>
  <c r="N25" i="2"/>
  <c r="O25" i="4"/>
  <c r="J35" i="6"/>
  <c r="J36" i="6"/>
  <c r="M19" i="4"/>
  <c r="M27" i="4" s="1"/>
  <c r="R1" i="4"/>
  <c r="R1" i="6"/>
  <c r="P29" i="6"/>
  <c r="P23" i="6"/>
  <c r="P22" i="6"/>
  <c r="P24" i="6"/>
  <c r="Q3" i="2"/>
  <c r="Q3" i="6"/>
  <c r="Q3" i="4"/>
  <c r="M27" i="2"/>
  <c r="M39" i="2" s="1"/>
  <c r="R1" i="2"/>
  <c r="Q13" i="1"/>
  <c r="Q14" i="1" s="1"/>
  <c r="R12" i="1"/>
  <c r="S32" i="2"/>
  <c r="S37" i="1"/>
  <c r="Q45" i="6" l="1"/>
  <c r="Q47" i="6" s="1"/>
  <c r="Q25" i="6"/>
  <c r="Q18" i="6"/>
  <c r="Q17" i="6"/>
  <c r="Q16" i="6"/>
  <c r="Q7" i="6"/>
  <c r="Q12" i="6"/>
  <c r="Q11" i="6"/>
  <c r="Q10" i="6"/>
  <c r="Q8" i="6"/>
  <c r="Q5" i="6"/>
  <c r="Q6" i="6"/>
  <c r="Q12" i="2"/>
  <c r="Q7" i="2"/>
  <c r="Q13" i="2"/>
  <c r="Q8" i="2"/>
  <c r="P44" i="4"/>
  <c r="Q17" i="2"/>
  <c r="Q6" i="2"/>
  <c r="Q11" i="2"/>
  <c r="Q10" i="2"/>
  <c r="Q5" i="2"/>
  <c r="Q43" i="4"/>
  <c r="Q46" i="4" s="1"/>
  <c r="Q43" i="2"/>
  <c r="Q44" i="2" s="1"/>
  <c r="O19" i="4"/>
  <c r="O27" i="4" s="1"/>
  <c r="O30" i="4" s="1"/>
  <c r="O42" i="4" s="1"/>
  <c r="L28" i="6"/>
  <c r="L30" i="2"/>
  <c r="L42" i="2" s="1"/>
  <c r="L46" i="2" s="1"/>
  <c r="L39" i="6"/>
  <c r="S36" i="5"/>
  <c r="S36" i="3"/>
  <c r="T32" i="4" s="1"/>
  <c r="T33" i="4" s="1"/>
  <c r="T32" i="6"/>
  <c r="T33" i="6" s="1"/>
  <c r="Q18" i="2"/>
  <c r="Q29" i="2"/>
  <c r="L28" i="2"/>
  <c r="L27" i="4"/>
  <c r="L39" i="4" s="1"/>
  <c r="Q23" i="4"/>
  <c r="Q24" i="4"/>
  <c r="Q29" i="4"/>
  <c r="Q18" i="4"/>
  <c r="Q22" i="2"/>
  <c r="P25" i="2"/>
  <c r="N19" i="6"/>
  <c r="N27" i="6" s="1"/>
  <c r="N30" i="6" s="1"/>
  <c r="Q23" i="2"/>
  <c r="L34" i="6"/>
  <c r="L44" i="6"/>
  <c r="N19" i="4"/>
  <c r="N27" i="4" s="1"/>
  <c r="P19" i="4"/>
  <c r="M36" i="6"/>
  <c r="M35" i="6"/>
  <c r="O19" i="2"/>
  <c r="O27" i="2" s="1"/>
  <c r="O28" i="2" s="1"/>
  <c r="P13" i="6"/>
  <c r="O13" i="6"/>
  <c r="P25" i="4"/>
  <c r="Q24" i="2"/>
  <c r="P25" i="6"/>
  <c r="M30" i="4"/>
  <c r="M28" i="4"/>
  <c r="M39" i="4"/>
  <c r="S1" i="6"/>
  <c r="S1" i="4"/>
  <c r="Q22" i="6"/>
  <c r="Q24" i="6"/>
  <c r="Q23" i="6"/>
  <c r="Q29" i="6"/>
  <c r="R3" i="2"/>
  <c r="R3" i="6"/>
  <c r="R3" i="4"/>
  <c r="M30" i="2"/>
  <c r="M42" i="2" s="1"/>
  <c r="M46" i="2" s="1"/>
  <c r="N19" i="2"/>
  <c r="N27" i="2" s="1"/>
  <c r="N39" i="2" s="1"/>
  <c r="M28" i="2"/>
  <c r="T32" i="2"/>
  <c r="T37" i="1"/>
  <c r="S1" i="2"/>
  <c r="R13" i="1"/>
  <c r="R14" i="1" s="1"/>
  <c r="S12" i="1"/>
  <c r="R45" i="6" l="1"/>
  <c r="R47" i="6" s="1"/>
  <c r="R17" i="6"/>
  <c r="R16" i="6"/>
  <c r="R18" i="6"/>
  <c r="R11" i="6"/>
  <c r="R6" i="6"/>
  <c r="R8" i="6"/>
  <c r="R7" i="6"/>
  <c r="R12" i="6"/>
  <c r="R10" i="6"/>
  <c r="R5" i="6"/>
  <c r="R13" i="2"/>
  <c r="R12" i="2"/>
  <c r="R7" i="2"/>
  <c r="R8" i="2"/>
  <c r="Q44" i="4"/>
  <c r="O34" i="4"/>
  <c r="O36" i="4" s="1"/>
  <c r="R17" i="2"/>
  <c r="R6" i="2"/>
  <c r="R11" i="2"/>
  <c r="R10" i="2"/>
  <c r="R5" i="2"/>
  <c r="O28" i="4"/>
  <c r="R43" i="4"/>
  <c r="R46" i="4" s="1"/>
  <c r="O39" i="4"/>
  <c r="R43" i="2"/>
  <c r="R44" i="2" s="1"/>
  <c r="P27" i="4"/>
  <c r="P30" i="4" s="1"/>
  <c r="P34" i="4" s="1"/>
  <c r="P36" i="4" s="1"/>
  <c r="L30" i="4"/>
  <c r="L42" i="4" s="1"/>
  <c r="Q25" i="2"/>
  <c r="T36" i="3"/>
  <c r="U32" i="4" s="1"/>
  <c r="U33" i="4" s="1"/>
  <c r="T36" i="5"/>
  <c r="U32" i="6"/>
  <c r="U33" i="6" s="1"/>
  <c r="L28" i="4"/>
  <c r="R22" i="2"/>
  <c r="R29" i="2"/>
  <c r="N39" i="6"/>
  <c r="R18" i="4"/>
  <c r="R23" i="4"/>
  <c r="R24" i="4"/>
  <c r="R29" i="4"/>
  <c r="Q13" i="6"/>
  <c r="R18" i="2"/>
  <c r="R23" i="2"/>
  <c r="L35" i="6"/>
  <c r="L36" i="6"/>
  <c r="N28" i="6"/>
  <c r="N30" i="4"/>
  <c r="N28" i="4"/>
  <c r="N39" i="4"/>
  <c r="P19" i="6"/>
  <c r="P27" i="6" s="1"/>
  <c r="M34" i="4"/>
  <c r="M42" i="4"/>
  <c r="N44" i="6"/>
  <c r="N34" i="6"/>
  <c r="O19" i="6"/>
  <c r="O27" i="6" s="1"/>
  <c r="Q25" i="4"/>
  <c r="T1" i="6"/>
  <c r="T1" i="4"/>
  <c r="R24" i="2"/>
  <c r="S3" i="2"/>
  <c r="S3" i="6"/>
  <c r="S3" i="4"/>
  <c r="R24" i="6"/>
  <c r="R29" i="6"/>
  <c r="R23" i="6"/>
  <c r="R22" i="6"/>
  <c r="N30" i="2"/>
  <c r="N42" i="2" s="1"/>
  <c r="N46" i="2" s="1"/>
  <c r="N28" i="2"/>
  <c r="O30" i="2"/>
  <c r="O42" i="2" s="1"/>
  <c r="O39" i="2"/>
  <c r="U32" i="2"/>
  <c r="U37" i="1"/>
  <c r="S13" i="1"/>
  <c r="S14" i="1" s="1"/>
  <c r="T1" i="2"/>
  <c r="T12" i="1"/>
  <c r="S45" i="6" l="1"/>
  <c r="S47" i="6" s="1"/>
  <c r="S18" i="6"/>
  <c r="S17" i="6"/>
  <c r="S16" i="6"/>
  <c r="S10" i="6"/>
  <c r="S8" i="6"/>
  <c r="S5" i="6"/>
  <c r="S11" i="6"/>
  <c r="S6" i="6"/>
  <c r="S12" i="6"/>
  <c r="S7" i="6"/>
  <c r="S13" i="2"/>
  <c r="S12" i="2"/>
  <c r="S7" i="2"/>
  <c r="S8" i="2"/>
  <c r="O35" i="4"/>
  <c r="R44" i="4"/>
  <c r="L34" i="4"/>
  <c r="L35" i="4" s="1"/>
  <c r="P42" i="4"/>
  <c r="S17" i="2"/>
  <c r="S11" i="2"/>
  <c r="S10" i="2"/>
  <c r="S5" i="2"/>
  <c r="S6" i="2"/>
  <c r="P35" i="4"/>
  <c r="P28" i="4"/>
  <c r="P39" i="4"/>
  <c r="S43" i="4"/>
  <c r="S46" i="4" s="1"/>
  <c r="S43" i="2"/>
  <c r="S44" i="2" s="1"/>
  <c r="Q19" i="6"/>
  <c r="Q27" i="6" s="1"/>
  <c r="Q30" i="6" s="1"/>
  <c r="Q34" i="6" s="1"/>
  <c r="Q36" i="6" s="1"/>
  <c r="U36" i="3"/>
  <c r="V32" i="4" s="1"/>
  <c r="V33" i="4" s="1"/>
  <c r="U36" i="5"/>
  <c r="V32" i="6"/>
  <c r="V33" i="6" s="1"/>
  <c r="S22" i="2"/>
  <c r="S29" i="2"/>
  <c r="O46" i="2"/>
  <c r="S18" i="4"/>
  <c r="S23" i="4"/>
  <c r="S24" i="4"/>
  <c r="S29" i="4"/>
  <c r="P19" i="2"/>
  <c r="Q19" i="4"/>
  <c r="Q27" i="4" s="1"/>
  <c r="Q30" i="4" s="1"/>
  <c r="Q34" i="4" s="1"/>
  <c r="Q36" i="4" s="1"/>
  <c r="R25" i="4"/>
  <c r="N42" i="4"/>
  <c r="N34" i="4"/>
  <c r="R13" i="6"/>
  <c r="O30" i="6"/>
  <c r="O39" i="6"/>
  <c r="O28" i="6"/>
  <c r="N36" i="6"/>
  <c r="N35" i="6"/>
  <c r="M36" i="4"/>
  <c r="M35" i="4"/>
  <c r="P30" i="6"/>
  <c r="P39" i="6"/>
  <c r="P28" i="6"/>
  <c r="S18" i="2"/>
  <c r="S23" i="2"/>
  <c r="R25" i="2"/>
  <c r="S24" i="2"/>
  <c r="R25" i="6"/>
  <c r="U1" i="6"/>
  <c r="U1" i="4"/>
  <c r="S22" i="6"/>
  <c r="S29" i="6"/>
  <c r="S13" i="6"/>
  <c r="S24" i="6"/>
  <c r="S23" i="6"/>
  <c r="T3" i="2"/>
  <c r="T3" i="4"/>
  <c r="T3" i="6"/>
  <c r="Q19" i="2"/>
  <c r="Q27" i="2" s="1"/>
  <c r="Q30" i="2" s="1"/>
  <c r="V32" i="2"/>
  <c r="V37" i="1"/>
  <c r="U1" i="2"/>
  <c r="U12" i="1"/>
  <c r="T13" i="1"/>
  <c r="T14" i="1" s="1"/>
  <c r="T45" i="6" l="1"/>
  <c r="T47" i="6" s="1"/>
  <c r="T17" i="6"/>
  <c r="T16" i="6"/>
  <c r="T18" i="6"/>
  <c r="T12" i="6"/>
  <c r="T10" i="6"/>
  <c r="T8" i="6"/>
  <c r="T5" i="6"/>
  <c r="T11" i="6"/>
  <c r="T6" i="6"/>
  <c r="T7" i="6"/>
  <c r="Q35" i="6"/>
  <c r="T12" i="2"/>
  <c r="T7" i="2"/>
  <c r="T13" i="2"/>
  <c r="T8" i="2"/>
  <c r="Q28" i="6"/>
  <c r="L36" i="4"/>
  <c r="S44" i="4"/>
  <c r="T17" i="2"/>
  <c r="T11" i="2"/>
  <c r="T10" i="2"/>
  <c r="T5" i="2"/>
  <c r="T6" i="2"/>
  <c r="Q44" i="6"/>
  <c r="Q39" i="6"/>
  <c r="T43" i="4"/>
  <c r="T46" i="4" s="1"/>
  <c r="T43" i="2"/>
  <c r="T44" i="2" s="1"/>
  <c r="V36" i="5"/>
  <c r="V36" i="3"/>
  <c r="W32" i="4" s="1"/>
  <c r="W33" i="4" s="1"/>
  <c r="W32" i="6"/>
  <c r="W33" i="6" s="1"/>
  <c r="T24" i="2"/>
  <c r="T29" i="2"/>
  <c r="P27" i="2"/>
  <c r="P28" i="2" s="1"/>
  <c r="T29" i="4"/>
  <c r="T24" i="4"/>
  <c r="T18" i="4"/>
  <c r="T23" i="4"/>
  <c r="P30" i="2"/>
  <c r="P42" i="2" s="1"/>
  <c r="Q42" i="4"/>
  <c r="Q35" i="4"/>
  <c r="Q39" i="4"/>
  <c r="Q28" i="4"/>
  <c r="R19" i="6"/>
  <c r="R27" i="6" s="1"/>
  <c r="R28" i="6" s="1"/>
  <c r="S19" i="6"/>
  <c r="N36" i="4"/>
  <c r="N35" i="4"/>
  <c r="P34" i="6"/>
  <c r="P44" i="6"/>
  <c r="O44" i="6"/>
  <c r="O34" i="6"/>
  <c r="T18" i="2"/>
  <c r="T22" i="2"/>
  <c r="S25" i="2"/>
  <c r="S25" i="4"/>
  <c r="S25" i="6"/>
  <c r="T23" i="2"/>
  <c r="U3" i="2"/>
  <c r="U3" i="6"/>
  <c r="U3" i="4"/>
  <c r="T29" i="6"/>
  <c r="T24" i="6"/>
  <c r="T22" i="6"/>
  <c r="T23" i="6"/>
  <c r="V1" i="6"/>
  <c r="V1" i="4"/>
  <c r="Q39" i="2"/>
  <c r="Q28" i="2"/>
  <c r="W32" i="2"/>
  <c r="W37" i="1"/>
  <c r="U13" i="1"/>
  <c r="U14" i="1" s="1"/>
  <c r="V1" i="2"/>
  <c r="V12" i="1"/>
  <c r="Q42" i="2"/>
  <c r="U45" i="6" l="1"/>
  <c r="U47" i="6" s="1"/>
  <c r="U17" i="6"/>
  <c r="U16" i="6"/>
  <c r="U19" i="6"/>
  <c r="U18" i="6"/>
  <c r="U7" i="6"/>
  <c r="U12" i="6"/>
  <c r="U11" i="6"/>
  <c r="U10" i="6"/>
  <c r="U8" i="6"/>
  <c r="U5" i="6"/>
  <c r="U6" i="6"/>
  <c r="U12" i="2"/>
  <c r="U7" i="2"/>
  <c r="U13" i="2"/>
  <c r="U8" i="2"/>
  <c r="T44" i="4"/>
  <c r="U17" i="2"/>
  <c r="U6" i="2"/>
  <c r="U11" i="2"/>
  <c r="U10" i="2"/>
  <c r="U5" i="2"/>
  <c r="U43" i="4"/>
  <c r="U46" i="4" s="1"/>
  <c r="U43" i="2"/>
  <c r="U44" i="2" s="1"/>
  <c r="S27" i="4"/>
  <c r="S39" i="4" s="1"/>
  <c r="S27" i="6"/>
  <c r="S30" i="6" s="1"/>
  <c r="S44" i="6" s="1"/>
  <c r="W36" i="5"/>
  <c r="W36" i="3"/>
  <c r="X32" i="4" s="1"/>
  <c r="X33" i="4" s="1"/>
  <c r="X32" i="6"/>
  <c r="X33" i="6" s="1"/>
  <c r="Q46" i="2"/>
  <c r="P39" i="2"/>
  <c r="P46" i="2" s="1"/>
  <c r="U24" i="2"/>
  <c r="U29" i="2"/>
  <c r="U23" i="4"/>
  <c r="U29" i="4"/>
  <c r="U24" i="4"/>
  <c r="U18" i="4"/>
  <c r="S30" i="4"/>
  <c r="S42" i="4" s="1"/>
  <c r="U18" i="2"/>
  <c r="U22" i="2"/>
  <c r="R30" i="6"/>
  <c r="R39" i="6"/>
  <c r="U23" i="2"/>
  <c r="T25" i="6"/>
  <c r="T25" i="2"/>
  <c r="P35" i="6"/>
  <c r="P36" i="6"/>
  <c r="O36" i="6"/>
  <c r="O35" i="6"/>
  <c r="T25" i="4"/>
  <c r="R19" i="4"/>
  <c r="R27" i="4" s="1"/>
  <c r="W1" i="6"/>
  <c r="W1" i="4"/>
  <c r="U24" i="6"/>
  <c r="U22" i="6"/>
  <c r="U29" i="6"/>
  <c r="U23" i="6"/>
  <c r="V3" i="2"/>
  <c r="V3" i="6"/>
  <c r="V3" i="4"/>
  <c r="R19" i="2"/>
  <c r="X32" i="2"/>
  <c r="X37" i="1"/>
  <c r="W1" i="2"/>
  <c r="V13" i="1"/>
  <c r="V14" i="1" s="1"/>
  <c r="W12" i="1"/>
  <c r="V45" i="6" l="1"/>
  <c r="V47" i="6" s="1"/>
  <c r="V17" i="6"/>
  <c r="V16" i="6"/>
  <c r="V18" i="6"/>
  <c r="V11" i="6"/>
  <c r="V6" i="6"/>
  <c r="V10" i="6"/>
  <c r="V7" i="6"/>
  <c r="V12" i="6"/>
  <c r="V8" i="6"/>
  <c r="V5" i="6"/>
  <c r="V13" i="2"/>
  <c r="V12" i="2"/>
  <c r="V7" i="2"/>
  <c r="V8" i="2"/>
  <c r="U44" i="4"/>
  <c r="V17" i="2"/>
  <c r="V6" i="2"/>
  <c r="V11" i="2"/>
  <c r="V10" i="2"/>
  <c r="V5" i="2"/>
  <c r="S39" i="6"/>
  <c r="S28" i="6"/>
  <c r="S34" i="6"/>
  <c r="S36" i="6" s="1"/>
  <c r="S28" i="4"/>
  <c r="V43" i="4"/>
  <c r="V46" i="4" s="1"/>
  <c r="V43" i="2"/>
  <c r="V44" i="2" s="1"/>
  <c r="X36" i="3"/>
  <c r="Y32" i="4" s="1"/>
  <c r="Y33" i="4" s="1"/>
  <c r="X36" i="5"/>
  <c r="Y32" i="6"/>
  <c r="Y33" i="6" s="1"/>
  <c r="V29" i="2"/>
  <c r="R27" i="2"/>
  <c r="R30" i="2" s="1"/>
  <c r="R42" i="2" s="1"/>
  <c r="T19" i="4"/>
  <c r="T27" i="4" s="1"/>
  <c r="V18" i="4"/>
  <c r="V23" i="4"/>
  <c r="V24" i="4"/>
  <c r="V29" i="4"/>
  <c r="U19" i="4"/>
  <c r="U27" i="4" s="1"/>
  <c r="U30" i="4" s="1"/>
  <c r="U34" i="4" s="1"/>
  <c r="S34" i="4"/>
  <c r="S35" i="4" s="1"/>
  <c r="T13" i="6"/>
  <c r="T19" i="6" s="1"/>
  <c r="T27" i="6" s="1"/>
  <c r="V22" i="2"/>
  <c r="U13" i="6"/>
  <c r="U27" i="6" s="1"/>
  <c r="V18" i="2"/>
  <c r="U25" i="2"/>
  <c r="U25" i="6"/>
  <c r="U25" i="4"/>
  <c r="R34" i="6"/>
  <c r="R44" i="6"/>
  <c r="R30" i="4"/>
  <c r="R39" i="4"/>
  <c r="R28" i="4"/>
  <c r="W3" i="2"/>
  <c r="W3" i="6"/>
  <c r="W3" i="4"/>
  <c r="X1" i="6"/>
  <c r="X1" i="4"/>
  <c r="V23" i="2"/>
  <c r="V24" i="2"/>
  <c r="V22" i="6"/>
  <c r="V29" i="6"/>
  <c r="V23" i="6"/>
  <c r="V24" i="6"/>
  <c r="S19" i="2"/>
  <c r="S27" i="2" s="1"/>
  <c r="S39" i="2" s="1"/>
  <c r="Y32" i="2"/>
  <c r="Y37" i="1"/>
  <c r="X1" i="2"/>
  <c r="W13" i="1"/>
  <c r="W14" i="1" s="1"/>
  <c r="X12" i="1"/>
  <c r="W45" i="6" l="1"/>
  <c r="W47" i="6" s="1"/>
  <c r="W18" i="6"/>
  <c r="W17" i="6"/>
  <c r="W16" i="6"/>
  <c r="W10" i="6"/>
  <c r="W8" i="6"/>
  <c r="W5" i="6"/>
  <c r="W11" i="6"/>
  <c r="W6" i="6"/>
  <c r="W7" i="6"/>
  <c r="W12" i="6"/>
  <c r="W13" i="2"/>
  <c r="W12" i="2"/>
  <c r="W7" i="2"/>
  <c r="W8" i="2"/>
  <c r="V44" i="4"/>
  <c r="W17" i="2"/>
  <c r="W43" i="2"/>
  <c r="W44" i="2" s="1"/>
  <c r="W11" i="2"/>
  <c r="W10" i="2"/>
  <c r="W5" i="2"/>
  <c r="W6" i="2"/>
  <c r="S35" i="6"/>
  <c r="W43" i="4"/>
  <c r="W46" i="4" s="1"/>
  <c r="W18" i="2"/>
  <c r="R39" i="2"/>
  <c r="R46" i="2" s="1"/>
  <c r="W22" i="2"/>
  <c r="Y36" i="3"/>
  <c r="Z32" i="4" s="1"/>
  <c r="Z33" i="4" s="1"/>
  <c r="Y36" i="5"/>
  <c r="Z32" i="6"/>
  <c r="Z33" i="6" s="1"/>
  <c r="R28" i="2"/>
  <c r="W29" i="2"/>
  <c r="V25" i="6"/>
  <c r="W18" i="4"/>
  <c r="W29" i="4"/>
  <c r="W23" i="4"/>
  <c r="W24" i="4"/>
  <c r="T30" i="4"/>
  <c r="T39" i="4"/>
  <c r="T28" i="4"/>
  <c r="S36" i="4"/>
  <c r="U30" i="6"/>
  <c r="U28" i="6"/>
  <c r="U39" i="4"/>
  <c r="U42" i="4"/>
  <c r="U28" i="4"/>
  <c r="T19" i="2"/>
  <c r="T27" i="2" s="1"/>
  <c r="T30" i="2" s="1"/>
  <c r="V25" i="2"/>
  <c r="V25" i="4"/>
  <c r="U39" i="6"/>
  <c r="R35" i="6"/>
  <c r="R36" i="6"/>
  <c r="T30" i="6"/>
  <c r="T39" i="6"/>
  <c r="T28" i="6"/>
  <c r="W24" i="2"/>
  <c r="R34" i="4"/>
  <c r="R42" i="4"/>
  <c r="W23" i="2"/>
  <c r="U35" i="4"/>
  <c r="U36" i="4"/>
  <c r="W22" i="6"/>
  <c r="W29" i="6"/>
  <c r="W23" i="6"/>
  <c r="W24" i="6"/>
  <c r="Y1" i="6"/>
  <c r="Y1" i="4"/>
  <c r="X3" i="2"/>
  <c r="X3" i="6"/>
  <c r="X3" i="4"/>
  <c r="S28" i="2"/>
  <c r="S30" i="2"/>
  <c r="S42" i="2" s="1"/>
  <c r="S46" i="2" s="1"/>
  <c r="Z32" i="2"/>
  <c r="Z37" i="1"/>
  <c r="Y1" i="2"/>
  <c r="Y12" i="1"/>
  <c r="X13" i="1"/>
  <c r="X14" i="1" s="1"/>
  <c r="X45" i="6" l="1"/>
  <c r="X47" i="6" s="1"/>
  <c r="X17" i="6"/>
  <c r="X16" i="6"/>
  <c r="X18" i="6"/>
  <c r="X12" i="6"/>
  <c r="X10" i="6"/>
  <c r="X8" i="6"/>
  <c r="X5" i="6"/>
  <c r="X11" i="6"/>
  <c r="X6" i="6"/>
  <c r="X7" i="6"/>
  <c r="X13" i="2"/>
  <c r="X12" i="2"/>
  <c r="X7" i="2"/>
  <c r="X8" i="2"/>
  <c r="W44" i="4"/>
  <c r="X17" i="2"/>
  <c r="X11" i="2"/>
  <c r="X10" i="2"/>
  <c r="X6" i="2"/>
  <c r="X5" i="2"/>
  <c r="X43" i="4"/>
  <c r="X46" i="4" s="1"/>
  <c r="X43" i="2"/>
  <c r="X44" i="2" s="1"/>
  <c r="Z36" i="3"/>
  <c r="AA32" i="4" s="1"/>
  <c r="AA33" i="4" s="1"/>
  <c r="Z36" i="5"/>
  <c r="AA32" i="6"/>
  <c r="AA33" i="6" s="1"/>
  <c r="X18" i="2"/>
  <c r="X29" i="2"/>
  <c r="T34" i="4"/>
  <c r="T42" i="4"/>
  <c r="X24" i="4"/>
  <c r="X18" i="4"/>
  <c r="X29" i="4"/>
  <c r="X23" i="4"/>
  <c r="T39" i="2"/>
  <c r="U19" i="2"/>
  <c r="U27" i="2" s="1"/>
  <c r="U39" i="2" s="1"/>
  <c r="T28" i="2"/>
  <c r="V13" i="6"/>
  <c r="U34" i="6"/>
  <c r="U44" i="6"/>
  <c r="X24" i="2"/>
  <c r="X23" i="2"/>
  <c r="W13" i="6"/>
  <c r="V19" i="4"/>
  <c r="V27" i="4" s="1"/>
  <c r="W19" i="4"/>
  <c r="W27" i="4" s="1"/>
  <c r="W25" i="2"/>
  <c r="W25" i="6"/>
  <c r="W25" i="4"/>
  <c r="T44" i="6"/>
  <c r="T34" i="6"/>
  <c r="R35" i="4"/>
  <c r="R36" i="4"/>
  <c r="Y3" i="2"/>
  <c r="Y3" i="6"/>
  <c r="Y3" i="4"/>
  <c r="X29" i="6"/>
  <c r="X23" i="6"/>
  <c r="X22" i="6"/>
  <c r="X25" i="6" s="1"/>
  <c r="X24" i="6"/>
  <c r="X13" i="6"/>
  <c r="X19" i="6" s="1"/>
  <c r="X27" i="6" s="1"/>
  <c r="X30" i="6" s="1"/>
  <c r="X22" i="2"/>
  <c r="Z1" i="4"/>
  <c r="Z1" i="6"/>
  <c r="X25" i="4"/>
  <c r="V19" i="2"/>
  <c r="V27" i="2" s="1"/>
  <c r="T42" i="2"/>
  <c r="X25" i="2"/>
  <c r="AA32" i="2"/>
  <c r="AA37" i="1"/>
  <c r="Z1" i="2"/>
  <c r="Y13" i="1"/>
  <c r="Y14" i="1" s="1"/>
  <c r="Z12" i="1"/>
  <c r="Y45" i="6" l="1"/>
  <c r="Y47" i="6" s="1"/>
  <c r="Y18" i="6"/>
  <c r="Y17" i="6"/>
  <c r="Y16" i="6"/>
  <c r="Y13" i="6"/>
  <c r="Y7" i="6"/>
  <c r="Y12" i="6"/>
  <c r="Y10" i="6"/>
  <c r="Y8" i="6"/>
  <c r="Y5" i="6"/>
  <c r="Y11" i="6"/>
  <c r="Y6" i="6"/>
  <c r="Y12" i="2"/>
  <c r="Y7" i="2"/>
  <c r="Y13" i="2"/>
  <c r="Y8" i="2"/>
  <c r="X44" i="4"/>
  <c r="Y17" i="2"/>
  <c r="Y43" i="2"/>
  <c r="Y44" i="2" s="1"/>
  <c r="Y6" i="2"/>
  <c r="Y11" i="2"/>
  <c r="Y10" i="2"/>
  <c r="Y5" i="2"/>
  <c r="Y43" i="4"/>
  <c r="Y46" i="4" s="1"/>
  <c r="X19" i="4"/>
  <c r="X27" i="4" s="1"/>
  <c r="X30" i="4" s="1"/>
  <c r="X42" i="4" s="1"/>
  <c r="Y18" i="2"/>
  <c r="AA36" i="3"/>
  <c r="AB32" i="4" s="1"/>
  <c r="AB33" i="4" s="1"/>
  <c r="AA36" i="5"/>
  <c r="AB32" i="6"/>
  <c r="AB33" i="6" s="1"/>
  <c r="T46" i="2"/>
  <c r="Y29" i="2"/>
  <c r="Y29" i="4"/>
  <c r="Y23" i="4"/>
  <c r="Y24" i="4"/>
  <c r="Y25" i="4" s="1"/>
  <c r="Y18" i="4"/>
  <c r="T36" i="4"/>
  <c r="T35" i="4"/>
  <c r="U30" i="2"/>
  <c r="U42" i="2" s="1"/>
  <c r="U46" i="2" s="1"/>
  <c r="U28" i="2"/>
  <c r="W30" i="4"/>
  <c r="W42" i="4" s="1"/>
  <c r="W28" i="4"/>
  <c r="U36" i="6"/>
  <c r="U35" i="6"/>
  <c r="V19" i="6"/>
  <c r="V27" i="6" s="1"/>
  <c r="Y22" i="2"/>
  <c r="Y23" i="2"/>
  <c r="W19" i="6"/>
  <c r="W27" i="6" s="1"/>
  <c r="V30" i="4"/>
  <c r="V28" i="4"/>
  <c r="V39" i="4"/>
  <c r="W39" i="4"/>
  <c r="T36" i="6"/>
  <c r="T35" i="6"/>
  <c r="Y24" i="2"/>
  <c r="X34" i="6"/>
  <c r="X44" i="6"/>
  <c r="Y24" i="6"/>
  <c r="Y23" i="6"/>
  <c r="Y25" i="6" s="1"/>
  <c r="Y22" i="6"/>
  <c r="Y19" i="6"/>
  <c r="Y27" i="6" s="1"/>
  <c r="Y30" i="6" s="1"/>
  <c r="Y29" i="6"/>
  <c r="AA1" i="6"/>
  <c r="AA1" i="4"/>
  <c r="Z3" i="2"/>
  <c r="Z3" i="6"/>
  <c r="Z3" i="4"/>
  <c r="X39" i="6"/>
  <c r="X28" i="6"/>
  <c r="V39" i="2"/>
  <c r="V28" i="2"/>
  <c r="V30" i="2"/>
  <c r="AA1" i="2"/>
  <c r="Z13" i="1"/>
  <c r="Z14" i="1" s="1"/>
  <c r="AA12" i="1"/>
  <c r="Y25" i="2"/>
  <c r="AB32" i="2"/>
  <c r="AB37" i="1"/>
  <c r="Z45" i="6" l="1"/>
  <c r="Z47" i="6" s="1"/>
  <c r="Z16" i="6"/>
  <c r="Z17" i="6"/>
  <c r="Z18" i="6"/>
  <c r="Z11" i="6"/>
  <c r="Z6" i="6"/>
  <c r="Z7" i="6"/>
  <c r="Z12" i="6"/>
  <c r="Z10" i="6"/>
  <c r="Z8" i="6"/>
  <c r="Z5" i="6"/>
  <c r="Z12" i="2"/>
  <c r="Z7" i="2"/>
  <c r="Z13" i="2"/>
  <c r="Z8" i="2"/>
  <c r="Y44" i="4"/>
  <c r="Z17" i="2"/>
  <c r="Z6" i="2"/>
  <c r="Z5" i="2"/>
  <c r="Z11" i="2"/>
  <c r="Z10" i="2"/>
  <c r="Z43" i="4"/>
  <c r="Z46" i="4" s="1"/>
  <c r="Z43" i="2"/>
  <c r="Z44" i="2" s="1"/>
  <c r="X28" i="4"/>
  <c r="X39" i="4"/>
  <c r="Y19" i="4"/>
  <c r="Y27" i="4" s="1"/>
  <c r="X34" i="4"/>
  <c r="X36" i="4" s="1"/>
  <c r="AB36" i="3"/>
  <c r="AC32" i="4" s="1"/>
  <c r="AC33" i="4" s="1"/>
  <c r="AB36" i="5"/>
  <c r="AC32" i="6"/>
  <c r="AC33" i="6" s="1"/>
  <c r="Z18" i="2"/>
  <c r="Z29" i="2"/>
  <c r="Z18" i="4"/>
  <c r="Z29" i="4"/>
  <c r="Z23" i="4"/>
  <c r="Z24" i="4"/>
  <c r="W34" i="4"/>
  <c r="W35" i="4" s="1"/>
  <c r="V30" i="6"/>
  <c r="V28" i="6"/>
  <c r="V39" i="6"/>
  <c r="V34" i="4"/>
  <c r="V42" i="4"/>
  <c r="W30" i="6"/>
  <c r="W28" i="6"/>
  <c r="W39" i="6"/>
  <c r="Z24" i="2"/>
  <c r="AB1" i="6"/>
  <c r="AB1" i="4"/>
  <c r="Z25" i="4"/>
  <c r="X35" i="6"/>
  <c r="X36" i="6"/>
  <c r="Z23" i="2"/>
  <c r="Z22" i="2"/>
  <c r="AA3" i="2"/>
  <c r="AA3" i="4"/>
  <c r="AA3" i="6"/>
  <c r="Y44" i="6"/>
  <c r="Y34" i="6"/>
  <c r="Z13" i="6"/>
  <c r="Z23" i="6"/>
  <c r="Z29" i="6"/>
  <c r="Z24" i="6"/>
  <c r="Z22" i="6"/>
  <c r="Y28" i="6"/>
  <c r="Y39" i="6"/>
  <c r="W19" i="2"/>
  <c r="W27" i="2" s="1"/>
  <c r="W39" i="2" s="1"/>
  <c r="Z25" i="2"/>
  <c r="V42" i="2"/>
  <c r="V46" i="2" s="1"/>
  <c r="AB1" i="2"/>
  <c r="AB12" i="1"/>
  <c r="AA13" i="1"/>
  <c r="AA14" i="1" s="1"/>
  <c r="AC32" i="2"/>
  <c r="AC37" i="1"/>
  <c r="AA45" i="6" l="1"/>
  <c r="AA47" i="6" s="1"/>
  <c r="AA18" i="6"/>
  <c r="AA16" i="6"/>
  <c r="AA17" i="6"/>
  <c r="AA10" i="6"/>
  <c r="AA8" i="6"/>
  <c r="AA5" i="6"/>
  <c r="AA11" i="6"/>
  <c r="AA6" i="6"/>
  <c r="AA12" i="6"/>
  <c r="AA7" i="6"/>
  <c r="AA13" i="2"/>
  <c r="AA12" i="2"/>
  <c r="AA7" i="2"/>
  <c r="AA8" i="2"/>
  <c r="Z44" i="4"/>
  <c r="AA17" i="2"/>
  <c r="AA11" i="2"/>
  <c r="AA10" i="2"/>
  <c r="AA5" i="2"/>
  <c r="AA6" i="2"/>
  <c r="AA43" i="4"/>
  <c r="AA46" i="4" s="1"/>
  <c r="AA43" i="2"/>
  <c r="AA44" i="2" s="1"/>
  <c r="X35" i="4"/>
  <c r="Z19" i="6"/>
  <c r="Z27" i="6" s="1"/>
  <c r="Z30" i="6" s="1"/>
  <c r="Z44" i="6" s="1"/>
  <c r="Z19" i="4"/>
  <c r="Z27" i="4" s="1"/>
  <c r="Z30" i="4" s="1"/>
  <c r="Z34" i="4" s="1"/>
  <c r="Z25" i="6"/>
  <c r="Y39" i="4"/>
  <c r="Y30" i="4"/>
  <c r="Y28" i="4"/>
  <c r="AC36" i="3"/>
  <c r="AD32" i="4" s="1"/>
  <c r="AD33" i="4" s="1"/>
  <c r="AC36" i="5"/>
  <c r="AD32" i="6"/>
  <c r="AD33" i="6" s="1"/>
  <c r="AA23" i="2"/>
  <c r="AA29" i="2"/>
  <c r="AA25" i="4"/>
  <c r="AA18" i="4"/>
  <c r="AA29" i="4"/>
  <c r="AA23" i="4"/>
  <c r="AA24" i="4"/>
  <c r="W36" i="4"/>
  <c r="V34" i="6"/>
  <c r="V44" i="6"/>
  <c r="AA22" i="2"/>
  <c r="AA18" i="2"/>
  <c r="W44" i="6"/>
  <c r="W34" i="6"/>
  <c r="AA24" i="2"/>
  <c r="V35" i="4"/>
  <c r="V36" i="4"/>
  <c r="Y36" i="6"/>
  <c r="Y35" i="6"/>
  <c r="AA23" i="6"/>
  <c r="AA22" i="6"/>
  <c r="AA24" i="6"/>
  <c r="AA29" i="6"/>
  <c r="AA25" i="6"/>
  <c r="AA13" i="6"/>
  <c r="AA19" i="4"/>
  <c r="AA27" i="4" s="1"/>
  <c r="AA30" i="4" s="1"/>
  <c r="AB3" i="2"/>
  <c r="AB3" i="4"/>
  <c r="AB3" i="6"/>
  <c r="AC1" i="6"/>
  <c r="AC1" i="4"/>
  <c r="W30" i="2"/>
  <c r="W42" i="2" s="1"/>
  <c r="W46" i="2" s="1"/>
  <c r="W28" i="2"/>
  <c r="Y19" i="2"/>
  <c r="AA25" i="2"/>
  <c r="AC1" i="2"/>
  <c r="AB13" i="1"/>
  <c r="AB14" i="1" s="1"/>
  <c r="AC12" i="1"/>
  <c r="X19" i="2"/>
  <c r="X27" i="2" s="1"/>
  <c r="AD32" i="2"/>
  <c r="AD37" i="1"/>
  <c r="AB45" i="6" l="1"/>
  <c r="AB47" i="6" s="1"/>
  <c r="AB17" i="6"/>
  <c r="AB16" i="6"/>
  <c r="AB18" i="6"/>
  <c r="AB12" i="6"/>
  <c r="AB10" i="6"/>
  <c r="AB8" i="6"/>
  <c r="AB5" i="6"/>
  <c r="AB11" i="6"/>
  <c r="AB6" i="6"/>
  <c r="AB7" i="6"/>
  <c r="AB12" i="2"/>
  <c r="AB7" i="2"/>
  <c r="AB13" i="2"/>
  <c r="AB8" i="2"/>
  <c r="AA44" i="4"/>
  <c r="AB17" i="2"/>
  <c r="AB11" i="2"/>
  <c r="AB10" i="2"/>
  <c r="AB6" i="2"/>
  <c r="AB5" i="2"/>
  <c r="AB43" i="4"/>
  <c r="AB46" i="4" s="1"/>
  <c r="AB43" i="2"/>
  <c r="AB44" i="2" s="1"/>
  <c r="Z34" i="6"/>
  <c r="Z36" i="6" s="1"/>
  <c r="Z39" i="6"/>
  <c r="AB24" i="2"/>
  <c r="Z42" i="4"/>
  <c r="Z39" i="4"/>
  <c r="Z28" i="6"/>
  <c r="AA19" i="6"/>
  <c r="AA27" i="6" s="1"/>
  <c r="AA30" i="6" s="1"/>
  <c r="AA34" i="6" s="1"/>
  <c r="Y42" i="4"/>
  <c r="Y34" i="4"/>
  <c r="Z28" i="4"/>
  <c r="AD36" i="5"/>
  <c r="AD36" i="3"/>
  <c r="AE32" i="4" s="1"/>
  <c r="AE33" i="4" s="1"/>
  <c r="AE32" i="6"/>
  <c r="AE33" i="6" s="1"/>
  <c r="AB29" i="2"/>
  <c r="AB24" i="4"/>
  <c r="AB18" i="4"/>
  <c r="AB29" i="4"/>
  <c r="AB23" i="4"/>
  <c r="V35" i="6"/>
  <c r="V36" i="6"/>
  <c r="W35" i="6"/>
  <c r="W36" i="6"/>
  <c r="AB18" i="2"/>
  <c r="AB23" i="2"/>
  <c r="AB25" i="2" s="1"/>
  <c r="AB22" i="2"/>
  <c r="AD1" i="6"/>
  <c r="AD1" i="4"/>
  <c r="AB25" i="4"/>
  <c r="AB19" i="4"/>
  <c r="AB27" i="4" s="1"/>
  <c r="AB30" i="4" s="1"/>
  <c r="AA39" i="4"/>
  <c r="AA28" i="4"/>
  <c r="AA42" i="4"/>
  <c r="AA34" i="4"/>
  <c r="AB23" i="6"/>
  <c r="AB29" i="6"/>
  <c r="AB22" i="6"/>
  <c r="AB13" i="6"/>
  <c r="AB19" i="6" s="1"/>
  <c r="AB27" i="6" s="1"/>
  <c r="AB30" i="6" s="1"/>
  <c r="AB24" i="6"/>
  <c r="AC3" i="2"/>
  <c r="AC3" i="6"/>
  <c r="AC3" i="4"/>
  <c r="Z35" i="4"/>
  <c r="Z36" i="4"/>
  <c r="AA19" i="2"/>
  <c r="AA27" i="2" s="1"/>
  <c r="AA30" i="2" s="1"/>
  <c r="AA42" i="2" s="1"/>
  <c r="Z19" i="2"/>
  <c r="Z27" i="2" s="1"/>
  <c r="Y27" i="2"/>
  <c r="X28" i="2"/>
  <c r="X39" i="2"/>
  <c r="X30" i="2"/>
  <c r="AC13" i="1"/>
  <c r="AC14" i="1" s="1"/>
  <c r="AD1" i="2"/>
  <c r="AD12" i="1"/>
  <c r="AE32" i="2"/>
  <c r="AE37" i="1"/>
  <c r="AC45" i="6" l="1"/>
  <c r="AC47" i="6" s="1"/>
  <c r="AC17" i="6"/>
  <c r="AC16" i="6"/>
  <c r="AC18" i="6"/>
  <c r="AC7" i="6"/>
  <c r="AC11" i="6"/>
  <c r="AC12" i="6"/>
  <c r="AC10" i="6"/>
  <c r="AC8" i="6"/>
  <c r="AC5" i="6"/>
  <c r="AC6" i="6"/>
  <c r="AC12" i="2"/>
  <c r="AC7" i="2"/>
  <c r="AC13" i="2"/>
  <c r="AC8" i="2"/>
  <c r="AB44" i="4"/>
  <c r="AC17" i="2"/>
  <c r="AC6" i="2"/>
  <c r="AC11" i="2"/>
  <c r="AC10" i="2"/>
  <c r="AC5" i="2"/>
  <c r="Z35" i="6"/>
  <c r="AC43" i="4"/>
  <c r="AC46" i="4" s="1"/>
  <c r="AC43" i="2"/>
  <c r="AC44" i="2" s="1"/>
  <c r="AA44" i="6"/>
  <c r="AA28" i="6"/>
  <c r="AA39" i="6"/>
  <c r="Y35" i="4"/>
  <c r="Y36" i="4"/>
  <c r="AB25" i="6"/>
  <c r="AE36" i="5"/>
  <c r="AE36" i="3"/>
  <c r="AF32" i="4" s="1"/>
  <c r="AF33" i="4" s="1"/>
  <c r="AF32" i="6"/>
  <c r="AF33" i="6" s="1"/>
  <c r="AC29" i="2"/>
  <c r="AC29" i="4"/>
  <c r="AC23" i="4"/>
  <c r="AC24" i="4"/>
  <c r="AC18" i="4"/>
  <c r="AC25" i="4"/>
  <c r="AC18" i="2"/>
  <c r="AC24" i="2"/>
  <c r="AB28" i="6"/>
  <c r="AB39" i="6"/>
  <c r="AA35" i="6"/>
  <c r="AA36" i="6"/>
  <c r="AD3" i="2"/>
  <c r="AD3" i="6"/>
  <c r="AD3" i="4"/>
  <c r="AC22" i="6"/>
  <c r="AC24" i="6"/>
  <c r="AC29" i="6"/>
  <c r="AC13" i="6"/>
  <c r="AC19" i="6" s="1"/>
  <c r="AC27" i="6" s="1"/>
  <c r="AC30" i="6" s="1"/>
  <c r="AC23" i="6"/>
  <c r="AE1" i="6"/>
  <c r="AE1" i="4"/>
  <c r="AB39" i="4"/>
  <c r="AB28" i="4"/>
  <c r="AB44" i="6"/>
  <c r="AB34" i="6"/>
  <c r="AC22" i="2"/>
  <c r="AC23" i="2"/>
  <c r="AC25" i="2" s="1"/>
  <c r="AA35" i="4"/>
  <c r="AA36" i="4"/>
  <c r="AB42" i="4"/>
  <c r="AB34" i="4"/>
  <c r="AA28" i="2"/>
  <c r="AA39" i="2"/>
  <c r="AA46" i="2" s="1"/>
  <c r="Z30" i="2"/>
  <c r="Z42" i="2" s="1"/>
  <c r="Z28" i="2"/>
  <c r="Z39" i="2"/>
  <c r="AE1" i="2"/>
  <c r="AE12" i="1"/>
  <c r="AD13" i="1"/>
  <c r="AD14" i="1" s="1"/>
  <c r="AF32" i="2"/>
  <c r="AF37" i="1"/>
  <c r="Y39" i="2"/>
  <c r="Y28" i="2"/>
  <c r="Y30" i="2"/>
  <c r="X42" i="2"/>
  <c r="X46" i="2" s="1"/>
  <c r="AD45" i="6" l="1"/>
  <c r="AD47" i="6" s="1"/>
  <c r="AD17" i="6"/>
  <c r="AD18" i="6"/>
  <c r="AD16" i="6"/>
  <c r="AD11" i="6"/>
  <c r="AD6" i="6"/>
  <c r="AD7" i="6"/>
  <c r="AD12" i="6"/>
  <c r="AD10" i="6"/>
  <c r="AD8" i="6"/>
  <c r="AD5" i="6"/>
  <c r="AD13" i="2"/>
  <c r="AD12" i="2"/>
  <c r="AD7" i="2"/>
  <c r="AD8" i="2"/>
  <c r="AC44" i="4"/>
  <c r="AD17" i="2"/>
  <c r="AD43" i="2"/>
  <c r="AD44" i="2" s="1"/>
  <c r="AD5" i="2"/>
  <c r="AD11" i="2"/>
  <c r="AD10" i="2"/>
  <c r="AD6" i="2"/>
  <c r="AD43" i="4"/>
  <c r="AD46" i="4" s="1"/>
  <c r="AC19" i="4"/>
  <c r="AC27" i="4" s="1"/>
  <c r="AC30" i="4" s="1"/>
  <c r="AC34" i="4" s="1"/>
  <c r="AC25" i="6"/>
  <c r="AD22" i="2"/>
  <c r="AD25" i="2" s="1"/>
  <c r="AF36" i="3"/>
  <c r="AG32" i="4" s="1"/>
  <c r="AG33" i="4" s="1"/>
  <c r="AF36" i="5"/>
  <c r="AG32" i="6"/>
  <c r="AG33" i="6" s="1"/>
  <c r="AD29" i="2"/>
  <c r="AD18" i="4"/>
  <c r="AD29" i="4"/>
  <c r="AD23" i="4"/>
  <c r="AD24" i="4"/>
  <c r="AD25" i="4" s="1"/>
  <c r="Z46" i="2"/>
  <c r="AD18" i="2"/>
  <c r="AE3" i="2"/>
  <c r="AE3" i="6"/>
  <c r="AE3" i="4"/>
  <c r="AB36" i="6"/>
  <c r="AB35" i="6"/>
  <c r="AC44" i="6"/>
  <c r="AC34" i="6"/>
  <c r="AD23" i="2"/>
  <c r="AC39" i="6"/>
  <c r="AC28" i="6"/>
  <c r="AD24" i="2"/>
  <c r="AD19" i="4"/>
  <c r="AD27" i="4" s="1"/>
  <c r="AD30" i="4" s="1"/>
  <c r="AF1" i="6"/>
  <c r="AF1" i="4"/>
  <c r="AB36" i="4"/>
  <c r="AB35" i="4"/>
  <c r="AD24" i="6"/>
  <c r="AD23" i="6"/>
  <c r="AD25" i="6" s="1"/>
  <c r="AD22" i="6"/>
  <c r="AD29" i="6"/>
  <c r="AB19" i="2"/>
  <c r="AB27" i="2" s="1"/>
  <c r="AB39" i="2" s="1"/>
  <c r="AF1" i="2"/>
  <c r="AF12" i="1"/>
  <c r="AE13" i="1"/>
  <c r="AE14" i="1" s="1"/>
  <c r="Y42" i="2"/>
  <c r="Y46" i="2" s="1"/>
  <c r="AG32" i="2"/>
  <c r="AG37" i="1"/>
  <c r="AE45" i="6" l="1"/>
  <c r="AE47" i="6" s="1"/>
  <c r="AE18" i="6"/>
  <c r="AE17" i="6"/>
  <c r="AE16" i="6"/>
  <c r="AE10" i="6"/>
  <c r="AE8" i="6"/>
  <c r="AE5" i="6"/>
  <c r="AE11" i="6"/>
  <c r="AE6" i="6"/>
  <c r="AE7" i="6"/>
  <c r="AE12" i="6"/>
  <c r="AE13" i="2"/>
  <c r="AE7" i="2"/>
  <c r="AE12" i="2"/>
  <c r="AE8" i="2"/>
  <c r="AD44" i="4"/>
  <c r="AE17" i="2"/>
  <c r="AE43" i="2"/>
  <c r="AE44" i="2" s="1"/>
  <c r="AE11" i="2"/>
  <c r="AE10" i="2"/>
  <c r="AE5" i="2"/>
  <c r="AE6" i="2"/>
  <c r="AE43" i="4"/>
  <c r="AE46" i="4" s="1"/>
  <c r="AC42" i="4"/>
  <c r="AC39" i="4"/>
  <c r="AC28" i="4"/>
  <c r="AD13" i="6"/>
  <c r="AD19" i="6" s="1"/>
  <c r="AD27" i="6" s="1"/>
  <c r="AD30" i="6" s="1"/>
  <c r="AD44" i="6" s="1"/>
  <c r="AE24" i="2"/>
  <c r="AG36" i="3"/>
  <c r="AH32" i="4" s="1"/>
  <c r="AH33" i="4" s="1"/>
  <c r="AG36" i="5"/>
  <c r="AH32" i="6"/>
  <c r="AH33" i="6" s="1"/>
  <c r="AE23" i="2"/>
  <c r="AE29" i="2"/>
  <c r="AE18" i="4"/>
  <c r="AE29" i="4"/>
  <c r="AE23" i="4"/>
  <c r="AE25" i="4" s="1"/>
  <c r="AE24" i="4"/>
  <c r="AE18" i="2"/>
  <c r="AE22" i="2"/>
  <c r="AG1" i="4"/>
  <c r="AG1" i="6"/>
  <c r="AE13" i="6"/>
  <c r="AE22" i="6"/>
  <c r="AE23" i="6"/>
  <c r="AE24" i="6"/>
  <c r="AE29" i="6"/>
  <c r="AC35" i="6"/>
  <c r="AC36" i="6"/>
  <c r="AD42" i="4"/>
  <c r="AD34" i="4"/>
  <c r="AD39" i="4"/>
  <c r="AD28" i="4"/>
  <c r="AF3" i="2"/>
  <c r="AF3" i="6"/>
  <c r="AF3" i="4"/>
  <c r="AC35" i="4"/>
  <c r="AC36" i="4"/>
  <c r="AD19" i="2"/>
  <c r="AD27" i="2" s="1"/>
  <c r="AD30" i="2" s="1"/>
  <c r="AD42" i="2" s="1"/>
  <c r="AB30" i="2"/>
  <c r="AB42" i="2" s="1"/>
  <c r="AB46" i="2" s="1"/>
  <c r="AB28" i="2"/>
  <c r="AE25" i="2"/>
  <c r="AG12" i="1"/>
  <c r="AF13" i="1"/>
  <c r="AF14" i="1" s="1"/>
  <c r="AG1" i="2"/>
  <c r="AH32" i="2"/>
  <c r="AH37" i="1"/>
  <c r="AF45" i="6" l="1"/>
  <c r="AF47" i="6" s="1"/>
  <c r="AF17" i="6"/>
  <c r="AF16" i="6"/>
  <c r="AF18" i="6"/>
  <c r="AF12" i="6"/>
  <c r="AF10" i="6"/>
  <c r="AF8" i="6"/>
  <c r="AF5" i="6"/>
  <c r="AF11" i="6"/>
  <c r="AF6" i="6"/>
  <c r="AF7" i="6"/>
  <c r="AF13" i="2"/>
  <c r="AF12" i="2"/>
  <c r="AF7" i="2"/>
  <c r="AF8" i="2"/>
  <c r="AE44" i="4"/>
  <c r="AF17" i="2"/>
  <c r="AF43" i="2"/>
  <c r="AF44" i="2" s="1"/>
  <c r="AF11" i="2"/>
  <c r="AF10" i="2"/>
  <c r="AF6" i="2"/>
  <c r="AF5" i="2"/>
  <c r="AF43" i="4"/>
  <c r="AF46" i="4" s="1"/>
  <c r="AD28" i="6"/>
  <c r="AE19" i="6"/>
  <c r="AE27" i="6" s="1"/>
  <c r="AE30" i="6" s="1"/>
  <c r="AE44" i="6" s="1"/>
  <c r="AE19" i="4"/>
  <c r="AE27" i="4" s="1"/>
  <c r="AE30" i="4" s="1"/>
  <c r="AE34" i="4" s="1"/>
  <c r="AD39" i="6"/>
  <c r="AD34" i="6"/>
  <c r="AD35" i="6" s="1"/>
  <c r="AE25" i="6"/>
  <c r="AF24" i="2"/>
  <c r="AF25" i="2" s="1"/>
  <c r="AH36" i="3"/>
  <c r="AI32" i="4" s="1"/>
  <c r="AI33" i="4" s="1"/>
  <c r="AH36" i="5"/>
  <c r="AI32" i="6"/>
  <c r="AI33" i="6" s="1"/>
  <c r="AF18" i="2"/>
  <c r="AF29" i="2"/>
  <c r="AF24" i="4"/>
  <c r="AF18" i="4"/>
  <c r="AF29" i="4"/>
  <c r="AF23" i="4"/>
  <c r="AF23" i="2"/>
  <c r="AF29" i="6"/>
  <c r="AF23" i="6"/>
  <c r="AF22" i="6"/>
  <c r="AF13" i="6"/>
  <c r="AF19" i="6" s="1"/>
  <c r="AF27" i="6" s="1"/>
  <c r="AF30" i="6" s="1"/>
  <c r="AF25" i="6"/>
  <c r="AF24" i="6"/>
  <c r="AG3" i="2"/>
  <c r="AG3" i="6"/>
  <c r="AG3" i="4"/>
  <c r="AD36" i="4"/>
  <c r="AD35" i="4"/>
  <c r="AF22" i="2"/>
  <c r="AH1" i="4"/>
  <c r="AH1" i="6"/>
  <c r="AF25" i="4"/>
  <c r="AC19" i="2"/>
  <c r="AC27" i="2" s="1"/>
  <c r="AC30" i="2" s="1"/>
  <c r="AC42" i="2" s="1"/>
  <c r="AE19" i="2"/>
  <c r="AE27" i="2" s="1"/>
  <c r="AD39" i="2"/>
  <c r="AD46" i="2" s="1"/>
  <c r="AD28" i="2"/>
  <c r="AI32" i="2"/>
  <c r="AI37" i="1"/>
  <c r="AH1" i="2"/>
  <c r="AG13" i="1"/>
  <c r="AG14" i="1" s="1"/>
  <c r="AH12" i="1"/>
  <c r="AG45" i="6" l="1"/>
  <c r="AG47" i="6" s="1"/>
  <c r="AG18" i="6"/>
  <c r="AG17" i="6"/>
  <c r="AG16" i="6"/>
  <c r="AG7" i="6"/>
  <c r="AG12" i="6"/>
  <c r="AG10" i="6"/>
  <c r="AG8" i="6"/>
  <c r="AG5" i="6"/>
  <c r="AG11" i="6"/>
  <c r="AG6" i="6"/>
  <c r="AE34" i="6"/>
  <c r="AE35" i="6" s="1"/>
  <c r="AG12" i="2"/>
  <c r="AG7" i="2"/>
  <c r="AG13" i="2"/>
  <c r="AG8" i="2"/>
  <c r="AF44" i="4"/>
  <c r="AG17" i="2"/>
  <c r="AG6" i="2"/>
  <c r="AG11" i="2"/>
  <c r="AG10" i="2"/>
  <c r="AG5" i="2"/>
  <c r="AE39" i="6"/>
  <c r="AG43" i="4"/>
  <c r="AG46" i="4" s="1"/>
  <c r="AG43" i="2"/>
  <c r="AG44" i="2" s="1"/>
  <c r="AE42" i="4"/>
  <c r="AD36" i="6"/>
  <c r="AE28" i="6"/>
  <c r="AE28" i="4"/>
  <c r="AE39" i="4"/>
  <c r="AI36" i="3"/>
  <c r="AJ32" i="4" s="1"/>
  <c r="AJ33" i="4" s="1"/>
  <c r="AI36" i="5"/>
  <c r="AJ32" i="6"/>
  <c r="AJ33" i="6" s="1"/>
  <c r="AG18" i="2"/>
  <c r="AG29" i="2"/>
  <c r="AG29" i="4"/>
  <c r="AG23" i="4"/>
  <c r="AG24" i="4"/>
  <c r="AG25" i="4" s="1"/>
  <c r="AG19" i="4"/>
  <c r="AG27" i="4" s="1"/>
  <c r="AG30" i="4" s="1"/>
  <c r="AG18" i="4"/>
  <c r="AG24" i="2"/>
  <c r="AG23" i="2"/>
  <c r="AF44" i="6"/>
  <c r="AF34" i="6"/>
  <c r="AG22" i="2"/>
  <c r="AH3" i="2"/>
  <c r="AH3" i="6"/>
  <c r="AH3" i="4"/>
  <c r="AG22" i="6"/>
  <c r="AG29" i="6"/>
  <c r="AG23" i="6"/>
  <c r="AG19" i="6"/>
  <c r="AG27" i="6" s="1"/>
  <c r="AG30" i="6" s="1"/>
  <c r="AG13" i="6"/>
  <c r="AG24" i="6"/>
  <c r="AF39" i="6"/>
  <c r="AF28" i="6"/>
  <c r="AI1" i="6"/>
  <c r="AI1" i="4"/>
  <c r="AE36" i="4"/>
  <c r="AE35" i="4"/>
  <c r="AC39" i="2"/>
  <c r="AC46" i="2" s="1"/>
  <c r="AC28" i="2"/>
  <c r="AF19" i="2"/>
  <c r="AF27" i="2" s="1"/>
  <c r="AF30" i="2" s="1"/>
  <c r="AF42" i="2" s="1"/>
  <c r="AG25" i="2"/>
  <c r="AE30" i="2"/>
  <c r="AE42" i="2" s="1"/>
  <c r="AE28" i="2"/>
  <c r="AE39" i="2"/>
  <c r="AI1" i="2"/>
  <c r="AH13" i="1"/>
  <c r="AH14" i="1" s="1"/>
  <c r="AI12" i="1"/>
  <c r="AJ32" i="2"/>
  <c r="AJ37" i="1"/>
  <c r="AE36" i="6" l="1"/>
  <c r="AH45" i="6"/>
  <c r="AH47" i="6" s="1"/>
  <c r="AH16" i="6"/>
  <c r="AH17" i="6"/>
  <c r="AH18" i="6"/>
  <c r="AH11" i="6"/>
  <c r="AH6" i="6"/>
  <c r="AH10" i="6"/>
  <c r="AH7" i="6"/>
  <c r="AH12" i="6"/>
  <c r="AH5" i="6"/>
  <c r="AH8" i="6"/>
  <c r="AH12" i="2"/>
  <c r="AH7" i="2"/>
  <c r="AH13" i="2"/>
  <c r="AH8" i="2"/>
  <c r="AG44" i="4"/>
  <c r="AH17" i="2"/>
  <c r="AH6" i="2"/>
  <c r="AH11" i="2"/>
  <c r="AH10" i="2"/>
  <c r="AH5" i="2"/>
  <c r="AH43" i="4"/>
  <c r="AH46" i="4" s="1"/>
  <c r="AH43" i="2"/>
  <c r="AH44" i="2" s="1"/>
  <c r="AF19" i="4"/>
  <c r="AF27" i="4" s="1"/>
  <c r="AG25" i="6"/>
  <c r="AJ36" i="3"/>
  <c r="AK32" i="4" s="1"/>
  <c r="AK33" i="4" s="1"/>
  <c r="AJ36" i="5"/>
  <c r="AK32" i="6"/>
  <c r="AK33" i="6" s="1"/>
  <c r="AH24" i="2"/>
  <c r="AH29" i="2"/>
  <c r="AH18" i="4"/>
  <c r="AH29" i="4"/>
  <c r="AH23" i="4"/>
  <c r="AH24" i="4"/>
  <c r="AH22" i="2"/>
  <c r="AH25" i="2" s="1"/>
  <c r="AH23" i="2"/>
  <c r="AE46" i="2"/>
  <c r="AH18" i="2"/>
  <c r="AI3" i="2"/>
  <c r="AI3" i="6"/>
  <c r="AI3" i="4"/>
  <c r="AG28" i="4"/>
  <c r="AG39" i="4"/>
  <c r="AJ1" i="6"/>
  <c r="AJ1" i="4"/>
  <c r="AG42" i="4"/>
  <c r="AG34" i="4"/>
  <c r="AG39" i="6"/>
  <c r="AG28" i="6"/>
  <c r="AG44" i="6"/>
  <c r="AG34" i="6"/>
  <c r="AH13" i="6"/>
  <c r="AH24" i="6"/>
  <c r="AH25" i="6" s="1"/>
  <c r="AH23" i="6"/>
  <c r="AH22" i="6"/>
  <c r="AH29" i="6"/>
  <c r="AF35" i="6"/>
  <c r="AF36" i="6"/>
  <c r="AF39" i="2"/>
  <c r="AF46" i="2" s="1"/>
  <c r="AF28" i="2"/>
  <c r="AJ12" i="1"/>
  <c r="AJ1" i="2"/>
  <c r="AI13" i="1"/>
  <c r="AI14" i="1" s="1"/>
  <c r="AK32" i="2"/>
  <c r="AK37" i="1"/>
  <c r="AI45" i="6" l="1"/>
  <c r="AI47" i="6" s="1"/>
  <c r="AI18" i="6"/>
  <c r="AI16" i="6"/>
  <c r="AI17" i="6"/>
  <c r="AI10" i="6"/>
  <c r="AI8" i="6"/>
  <c r="AI5" i="6"/>
  <c r="AI11" i="6"/>
  <c r="AI6" i="6"/>
  <c r="AI12" i="6"/>
  <c r="AI7" i="6"/>
  <c r="AI13" i="2"/>
  <c r="AI12" i="2"/>
  <c r="AI7" i="2"/>
  <c r="AI8" i="2"/>
  <c r="AH44" i="4"/>
  <c r="AI17" i="2"/>
  <c r="AI11" i="2"/>
  <c r="AI10" i="2"/>
  <c r="AI5" i="2"/>
  <c r="AI6" i="2"/>
  <c r="AI43" i="4"/>
  <c r="AI46" i="4" s="1"/>
  <c r="AI43" i="2"/>
  <c r="AI44" i="2" s="1"/>
  <c r="AH19" i="6"/>
  <c r="AH27" i="6" s="1"/>
  <c r="AH30" i="6" s="1"/>
  <c r="AH44" i="6" s="1"/>
  <c r="AH19" i="4"/>
  <c r="AH27" i="4" s="1"/>
  <c r="AH30" i="4" s="1"/>
  <c r="AH42" i="4" s="1"/>
  <c r="AH25" i="4"/>
  <c r="AI23" i="2"/>
  <c r="AI25" i="2" s="1"/>
  <c r="AF30" i="4"/>
  <c r="AF39" i="4"/>
  <c r="AF28" i="4"/>
  <c r="AK36" i="3"/>
  <c r="AL32" i="4" s="1"/>
  <c r="AL33" i="4" s="1"/>
  <c r="AK36" i="5"/>
  <c r="AL32" i="6"/>
  <c r="AL33" i="6" s="1"/>
  <c r="AI24" i="2"/>
  <c r="AI29" i="2"/>
  <c r="AI18" i="4"/>
  <c r="AI29" i="4"/>
  <c r="AI23" i="4"/>
  <c r="AI25" i="4" s="1"/>
  <c r="AI24" i="4"/>
  <c r="AI22" i="2"/>
  <c r="AI18" i="2"/>
  <c r="AI23" i="6"/>
  <c r="AI24" i="6"/>
  <c r="AI22" i="6"/>
  <c r="AI25" i="6" s="1"/>
  <c r="AI13" i="6"/>
  <c r="AI29" i="6"/>
  <c r="AK1" i="6"/>
  <c r="AK1" i="4"/>
  <c r="AG35" i="6"/>
  <c r="AG36" i="6"/>
  <c r="AG35" i="4"/>
  <c r="AG36" i="4"/>
  <c r="AJ3" i="2"/>
  <c r="AJ3" i="4"/>
  <c r="AJ3" i="6"/>
  <c r="AG19" i="2"/>
  <c r="AG27" i="2" s="1"/>
  <c r="AG30" i="2" s="1"/>
  <c r="AG42" i="2" s="1"/>
  <c r="AK1" i="2"/>
  <c r="AK12" i="1"/>
  <c r="AJ13" i="1"/>
  <c r="AJ14" i="1" s="1"/>
  <c r="AL32" i="2"/>
  <c r="AL37" i="1"/>
  <c r="AJ45" i="6" l="1"/>
  <c r="AJ47" i="6" s="1"/>
  <c r="AJ17" i="6"/>
  <c r="AJ16" i="6"/>
  <c r="AJ18" i="6"/>
  <c r="AJ12" i="6"/>
  <c r="AJ10" i="6"/>
  <c r="AJ8" i="6"/>
  <c r="AJ5" i="6"/>
  <c r="AJ11" i="6"/>
  <c r="AJ6" i="6"/>
  <c r="AJ7" i="6"/>
  <c r="AJ7" i="2"/>
  <c r="AJ12" i="2"/>
  <c r="AJ13" i="2"/>
  <c r="AJ8" i="2"/>
  <c r="AI44" i="4"/>
  <c r="AJ17" i="2"/>
  <c r="AJ43" i="2"/>
  <c r="AJ44" i="2" s="1"/>
  <c r="AJ11" i="2"/>
  <c r="AJ10" i="2"/>
  <c r="AJ6" i="2"/>
  <c r="AJ5" i="2"/>
  <c r="AJ43" i="4"/>
  <c r="AJ46" i="4" s="1"/>
  <c r="AH34" i="6"/>
  <c r="AH35" i="6" s="1"/>
  <c r="AH39" i="6"/>
  <c r="AH28" i="6"/>
  <c r="AH34" i="4"/>
  <c r="AH35" i="4" s="1"/>
  <c r="AH28" i="4"/>
  <c r="AI19" i="6"/>
  <c r="AI27" i="6" s="1"/>
  <c r="AI30" i="6" s="1"/>
  <c r="AI44" i="6" s="1"/>
  <c r="AI19" i="4"/>
  <c r="AI27" i="4" s="1"/>
  <c r="AI30" i="4" s="1"/>
  <c r="AI42" i="4" s="1"/>
  <c r="AH39" i="4"/>
  <c r="AF42" i="4"/>
  <c r="AF34" i="4"/>
  <c r="AJ22" i="2"/>
  <c r="AL36" i="5"/>
  <c r="AL36" i="3"/>
  <c r="AM32" i="4" s="1"/>
  <c r="AM33" i="4" s="1"/>
  <c r="AM32" i="6"/>
  <c r="AM33" i="6" s="1"/>
  <c r="AJ23" i="2"/>
  <c r="AJ29" i="2"/>
  <c r="AJ24" i="4"/>
  <c r="AJ18" i="4"/>
  <c r="AJ29" i="4"/>
  <c r="AJ23" i="4"/>
  <c r="AJ19" i="4"/>
  <c r="AJ27" i="4" s="1"/>
  <c r="AJ30" i="4" s="1"/>
  <c r="AJ24" i="2"/>
  <c r="AJ25" i="2" s="1"/>
  <c r="AJ18" i="2"/>
  <c r="AK3" i="2"/>
  <c r="AK3" i="6"/>
  <c r="AK3" i="4"/>
  <c r="AJ13" i="6"/>
  <c r="AJ24" i="6"/>
  <c r="AJ22" i="6"/>
  <c r="AJ29" i="6"/>
  <c r="AJ23" i="6"/>
  <c r="AL1" i="6"/>
  <c r="AL1" i="4"/>
  <c r="AJ25" i="4"/>
  <c r="AG39" i="2"/>
  <c r="AG46" i="2" s="1"/>
  <c r="AG28" i="2"/>
  <c r="AH19" i="2"/>
  <c r="AH27" i="2" s="1"/>
  <c r="AH28" i="2" s="1"/>
  <c r="AI19" i="2"/>
  <c r="AI27" i="2" s="1"/>
  <c r="AK13" i="1"/>
  <c r="AK14" i="1" s="1"/>
  <c r="AL1" i="2"/>
  <c r="AL12" i="1"/>
  <c r="AM32" i="2"/>
  <c r="AM37" i="1"/>
  <c r="AK45" i="6" l="1"/>
  <c r="AK47" i="6" s="1"/>
  <c r="AK17" i="6"/>
  <c r="AK16" i="6"/>
  <c r="AK18" i="6"/>
  <c r="AK7" i="6"/>
  <c r="AK12" i="6"/>
  <c r="AK11" i="6"/>
  <c r="AK10" i="6"/>
  <c r="AK8" i="6"/>
  <c r="AK5" i="6"/>
  <c r="AK6" i="6"/>
  <c r="AK12" i="2"/>
  <c r="AK7" i="2"/>
  <c r="AK13" i="2"/>
  <c r="AK8" i="2"/>
  <c r="AJ44" i="4"/>
  <c r="AK17" i="2"/>
  <c r="AK6" i="2"/>
  <c r="AK11" i="2"/>
  <c r="AK10" i="2"/>
  <c r="AK5" i="2"/>
  <c r="AI39" i="4"/>
  <c r="AK43" i="4"/>
  <c r="AK46" i="4" s="1"/>
  <c r="AK43" i="2"/>
  <c r="AK44" i="2" s="1"/>
  <c r="AH36" i="6"/>
  <c r="AH36" i="4"/>
  <c r="AI34" i="6"/>
  <c r="AI36" i="6" s="1"/>
  <c r="AI39" i="6"/>
  <c r="AI28" i="4"/>
  <c r="AI28" i="6"/>
  <c r="AJ19" i="6"/>
  <c r="AJ27" i="6" s="1"/>
  <c r="AJ30" i="6" s="1"/>
  <c r="AJ44" i="6" s="1"/>
  <c r="AJ25" i="6"/>
  <c r="AI34" i="4"/>
  <c r="AI35" i="4" s="1"/>
  <c r="AF36" i="4"/>
  <c r="AF35" i="4"/>
  <c r="AK19" i="4"/>
  <c r="AK27" i="4" s="1"/>
  <c r="AK30" i="4" s="1"/>
  <c r="AM36" i="5"/>
  <c r="AM36" i="3"/>
  <c r="AN32" i="4" s="1"/>
  <c r="AN33" i="4" s="1"/>
  <c r="AN32" i="6"/>
  <c r="AN33" i="6" s="1"/>
  <c r="AK29" i="2"/>
  <c r="AK29" i="4"/>
  <c r="AK23" i="4"/>
  <c r="AK24" i="4"/>
  <c r="AK18" i="4"/>
  <c r="AK22" i="2"/>
  <c r="AK24" i="2"/>
  <c r="AK18" i="2"/>
  <c r="AK23" i="2"/>
  <c r="AK25" i="2" s="1"/>
  <c r="AM1" i="6"/>
  <c r="AM1" i="4"/>
  <c r="AK22" i="6"/>
  <c r="AK29" i="6"/>
  <c r="AK13" i="6"/>
  <c r="AK19" i="6" s="1"/>
  <c r="AK27" i="6" s="1"/>
  <c r="AK30" i="6" s="1"/>
  <c r="AK23" i="6"/>
  <c r="AK24" i="6"/>
  <c r="AJ28" i="4"/>
  <c r="AJ39" i="4"/>
  <c r="AJ34" i="4"/>
  <c r="AJ42" i="4"/>
  <c r="AL3" i="2"/>
  <c r="AL3" i="6"/>
  <c r="AL3" i="4"/>
  <c r="AK25" i="4"/>
  <c r="AH39" i="2"/>
  <c r="AH30" i="2"/>
  <c r="AH42" i="2" s="1"/>
  <c r="AI30" i="2"/>
  <c r="AI42" i="2" s="1"/>
  <c r="AI39" i="2"/>
  <c r="AI28" i="2"/>
  <c r="AL13" i="1"/>
  <c r="AL14" i="1" s="1"/>
  <c r="AM12" i="1"/>
  <c r="AM1" i="2"/>
  <c r="AN32" i="2"/>
  <c r="AN37" i="1"/>
  <c r="AL45" i="6" l="1"/>
  <c r="AL47" i="6" s="1"/>
  <c r="AL17" i="6"/>
  <c r="AL18" i="6"/>
  <c r="AL16" i="6"/>
  <c r="AL11" i="6"/>
  <c r="AL6" i="6"/>
  <c r="AL7" i="6"/>
  <c r="AL12" i="6"/>
  <c r="AL10" i="6"/>
  <c r="AL5" i="6"/>
  <c r="AL8" i="6"/>
  <c r="AL13" i="2"/>
  <c r="AL12" i="2"/>
  <c r="AL7" i="2"/>
  <c r="AL8" i="2"/>
  <c r="AK44" i="4"/>
  <c r="AL17" i="2"/>
  <c r="AL11" i="2"/>
  <c r="AL10" i="2"/>
  <c r="AL6" i="2"/>
  <c r="AL5" i="2"/>
  <c r="AL43" i="4"/>
  <c r="AL46" i="4" s="1"/>
  <c r="AL43" i="2"/>
  <c r="AL44" i="2" s="1"/>
  <c r="AI35" i="6"/>
  <c r="AJ28" i="6"/>
  <c r="AI36" i="4"/>
  <c r="AJ34" i="6"/>
  <c r="AJ36" i="6" s="1"/>
  <c r="AJ39" i="6"/>
  <c r="AK25" i="6"/>
  <c r="AL19" i="4"/>
  <c r="AL27" i="4" s="1"/>
  <c r="AL30" i="4" s="1"/>
  <c r="AN36" i="3"/>
  <c r="AO32" i="4" s="1"/>
  <c r="AO33" i="4" s="1"/>
  <c r="AN36" i="5"/>
  <c r="AO32" i="6"/>
  <c r="AO33" i="6" s="1"/>
  <c r="AL18" i="2"/>
  <c r="AL29" i="2"/>
  <c r="AL29" i="4"/>
  <c r="AL23" i="4"/>
  <c r="AL24" i="4"/>
  <c r="AL18" i="4"/>
  <c r="AI46" i="2"/>
  <c r="AH46" i="2"/>
  <c r="AL22" i="2"/>
  <c r="AK28" i="4"/>
  <c r="AK39" i="4"/>
  <c r="AK39" i="6"/>
  <c r="AK28" i="6"/>
  <c r="AL23" i="2"/>
  <c r="AM3" i="2"/>
  <c r="AM3" i="6"/>
  <c r="AM3" i="4"/>
  <c r="AK44" i="6"/>
  <c r="AK34" i="6"/>
  <c r="AN1" i="6"/>
  <c r="AN1" i="4"/>
  <c r="AK34" i="4"/>
  <c r="AK42" i="4"/>
  <c r="AJ35" i="4"/>
  <c r="AJ36" i="4"/>
  <c r="AL24" i="2"/>
  <c r="AL22" i="6"/>
  <c r="AL24" i="6"/>
  <c r="AL29" i="6"/>
  <c r="AL23" i="6"/>
  <c r="AL25" i="6"/>
  <c r="AJ19" i="2"/>
  <c r="AJ27" i="2" s="1"/>
  <c r="AL25" i="2"/>
  <c r="AO32" i="2"/>
  <c r="AO37" i="1"/>
  <c r="AN1" i="2"/>
  <c r="AM13" i="1"/>
  <c r="AM14" i="1" s="1"/>
  <c r="AN12" i="1"/>
  <c r="AM45" i="6" l="1"/>
  <c r="AM47" i="6" s="1"/>
  <c r="AM18" i="6"/>
  <c r="AM17" i="6"/>
  <c r="AM16" i="6"/>
  <c r="AM10" i="6"/>
  <c r="AM8" i="6"/>
  <c r="AM5" i="6"/>
  <c r="AM11" i="6"/>
  <c r="AM6" i="6"/>
  <c r="AM7" i="6"/>
  <c r="AM12" i="6"/>
  <c r="AM13" i="2"/>
  <c r="AM12" i="2"/>
  <c r="AM7" i="2"/>
  <c r="AM8" i="2"/>
  <c r="AL44" i="4"/>
  <c r="AM17" i="2"/>
  <c r="AM11" i="2"/>
  <c r="AM10" i="2"/>
  <c r="AM5" i="2"/>
  <c r="AM6" i="2"/>
  <c r="AM43" i="4"/>
  <c r="AM46" i="4" s="1"/>
  <c r="AM43" i="2"/>
  <c r="AM44" i="2" s="1"/>
  <c r="AJ35" i="6"/>
  <c r="AL25" i="4"/>
  <c r="AL13" i="6"/>
  <c r="AL19" i="6" s="1"/>
  <c r="AL27" i="6" s="1"/>
  <c r="AL30" i="6" s="1"/>
  <c r="AL44" i="6" s="1"/>
  <c r="AO36" i="3"/>
  <c r="AP32" i="4" s="1"/>
  <c r="AP33" i="4" s="1"/>
  <c r="AO36" i="5"/>
  <c r="AP32" i="6"/>
  <c r="AP33" i="6" s="1"/>
  <c r="AM29" i="2"/>
  <c r="AM18" i="4"/>
  <c r="AM29" i="4"/>
  <c r="AM23" i="4"/>
  <c r="AM25" i="4" s="1"/>
  <c r="AM24" i="4"/>
  <c r="AM23" i="2"/>
  <c r="AM18" i="2"/>
  <c r="AM24" i="2"/>
  <c r="AM25" i="2" s="1"/>
  <c r="AM22" i="2"/>
  <c r="AO1" i="6"/>
  <c r="AO1" i="4"/>
  <c r="AK35" i="4"/>
  <c r="AK36" i="4"/>
  <c r="AM13" i="6"/>
  <c r="AM19" i="6" s="1"/>
  <c r="AM27" i="6" s="1"/>
  <c r="AM30" i="6" s="1"/>
  <c r="AM25" i="6"/>
  <c r="AM22" i="6"/>
  <c r="AM24" i="6"/>
  <c r="AM29" i="6"/>
  <c r="AM23" i="6"/>
  <c r="AL28" i="4"/>
  <c r="AL39" i="4"/>
  <c r="AN3" i="2"/>
  <c r="AN3" i="6"/>
  <c r="AN3" i="4"/>
  <c r="AK35" i="6"/>
  <c r="AK36" i="6"/>
  <c r="AL42" i="4"/>
  <c r="AL34" i="4"/>
  <c r="AL19" i="2"/>
  <c r="AL27" i="2" s="1"/>
  <c r="AK19" i="2"/>
  <c r="AK27" i="2" s="1"/>
  <c r="AJ30" i="2"/>
  <c r="AJ42" i="2" s="1"/>
  <c r="AJ28" i="2"/>
  <c r="AJ39" i="2"/>
  <c r="AO1" i="2"/>
  <c r="AO12" i="1"/>
  <c r="AN13" i="1"/>
  <c r="AN14" i="1" s="1"/>
  <c r="AP32" i="2"/>
  <c r="AP37" i="1"/>
  <c r="AN45" i="6" l="1"/>
  <c r="AN47" i="6" s="1"/>
  <c r="AN17" i="6"/>
  <c r="AN16" i="6"/>
  <c r="AN18" i="6"/>
  <c r="AN12" i="6"/>
  <c r="AN10" i="6"/>
  <c r="AN8" i="6"/>
  <c r="AN5" i="6"/>
  <c r="AN11" i="6"/>
  <c r="AN6" i="6"/>
  <c r="AN7" i="6"/>
  <c r="AN13" i="2"/>
  <c r="AN12" i="2"/>
  <c r="AN7" i="2"/>
  <c r="AN8" i="2"/>
  <c r="AM44" i="4"/>
  <c r="AN17" i="2"/>
  <c r="AN11" i="2"/>
  <c r="AN10" i="2"/>
  <c r="AN6" i="2"/>
  <c r="AN5" i="2"/>
  <c r="AN43" i="4"/>
  <c r="AN46" i="4" s="1"/>
  <c r="AN43" i="2"/>
  <c r="AN44" i="2" s="1"/>
  <c r="AL39" i="6"/>
  <c r="AL28" i="6"/>
  <c r="AM19" i="4"/>
  <c r="AM27" i="4" s="1"/>
  <c r="AM30" i="4" s="1"/>
  <c r="AM42" i="4" s="1"/>
  <c r="AL34" i="6"/>
  <c r="AL36" i="6" s="1"/>
  <c r="AN19" i="4"/>
  <c r="AN27" i="4" s="1"/>
  <c r="AN30" i="4" s="1"/>
  <c r="AP36" i="3"/>
  <c r="AQ32" i="4" s="1"/>
  <c r="AQ33" i="4" s="1"/>
  <c r="AP36" i="5"/>
  <c r="AQ32" i="6"/>
  <c r="AQ33" i="6" s="1"/>
  <c r="AN18" i="2"/>
  <c r="AN29" i="2"/>
  <c r="AN24" i="4"/>
  <c r="AN18" i="4"/>
  <c r="AN29" i="4"/>
  <c r="AN23" i="4"/>
  <c r="AJ46" i="2"/>
  <c r="AN23" i="2"/>
  <c r="AN24" i="2"/>
  <c r="AN22" i="2"/>
  <c r="AN25" i="4"/>
  <c r="AO3" i="2"/>
  <c r="AO3" i="6"/>
  <c r="AO3" i="4"/>
  <c r="AL36" i="4"/>
  <c r="AL35" i="4"/>
  <c r="AN29" i="6"/>
  <c r="AN22" i="6"/>
  <c r="AN25" i="6" s="1"/>
  <c r="AN24" i="6"/>
  <c r="AN23" i="6"/>
  <c r="AM28" i="6"/>
  <c r="AM39" i="6"/>
  <c r="AM34" i="6"/>
  <c r="AM44" i="6"/>
  <c r="AP1" i="4"/>
  <c r="AP1" i="6"/>
  <c r="AN25" i="2"/>
  <c r="AK30" i="2"/>
  <c r="AK42" i="2" s="1"/>
  <c r="AK28" i="2"/>
  <c r="AK39" i="2"/>
  <c r="AL30" i="2"/>
  <c r="AL42" i="2" s="1"/>
  <c r="AL39" i="2"/>
  <c r="AL28" i="2"/>
  <c r="AQ32" i="2"/>
  <c r="AQ37" i="1"/>
  <c r="AP1" i="2"/>
  <c r="AO13" i="1"/>
  <c r="AO14" i="1" s="1"/>
  <c r="AP12" i="1"/>
  <c r="AO45" i="6" l="1"/>
  <c r="AO47" i="6" s="1"/>
  <c r="AO18" i="6"/>
  <c r="AO17" i="6"/>
  <c r="AO16" i="6"/>
  <c r="AO7" i="6"/>
  <c r="AO12" i="6"/>
  <c r="AO10" i="6"/>
  <c r="AO8" i="6"/>
  <c r="AO5" i="6"/>
  <c r="AO11" i="6"/>
  <c r="AO6" i="6"/>
  <c r="AO12" i="2"/>
  <c r="AO7" i="2"/>
  <c r="AO13" i="2"/>
  <c r="AO8" i="2"/>
  <c r="AN44" i="4"/>
  <c r="AO17" i="2"/>
  <c r="AO6" i="2"/>
  <c r="AO5" i="2"/>
  <c r="AO11" i="2"/>
  <c r="AO10" i="2"/>
  <c r="AO43" i="4"/>
  <c r="AO46" i="4" s="1"/>
  <c r="AO43" i="2"/>
  <c r="AO44" i="2" s="1"/>
  <c r="AL35" i="6"/>
  <c r="AM39" i="4"/>
  <c r="AM34" i="4"/>
  <c r="AM35" i="4" s="1"/>
  <c r="AM28" i="4"/>
  <c r="AN19" i="2"/>
  <c r="AN27" i="2" s="1"/>
  <c r="AN13" i="6"/>
  <c r="AN19" i="6" s="1"/>
  <c r="AN27" i="6" s="1"/>
  <c r="AN30" i="6" s="1"/>
  <c r="AN34" i="6" s="1"/>
  <c r="AR32" i="2"/>
  <c r="AQ36" i="5"/>
  <c r="AQ36" i="3"/>
  <c r="AR32" i="4" s="1"/>
  <c r="AR33" i="4" s="1"/>
  <c r="AR32" i="6"/>
  <c r="AR33" i="6" s="1"/>
  <c r="AO23" i="2"/>
  <c r="AO29" i="2"/>
  <c r="AO29" i="4"/>
  <c r="AO23" i="4"/>
  <c r="AO24" i="4"/>
  <c r="AO18" i="4"/>
  <c r="AK46" i="2"/>
  <c r="AL46" i="2"/>
  <c r="AO22" i="2"/>
  <c r="AO18" i="2"/>
  <c r="AN39" i="4"/>
  <c r="AN28" i="4"/>
  <c r="AP3" i="2"/>
  <c r="AP3" i="6"/>
  <c r="AP3" i="4"/>
  <c r="AM35" i="6"/>
  <c r="AM36" i="6"/>
  <c r="AN34" i="4"/>
  <c r="AN42" i="4"/>
  <c r="AQ1" i="6"/>
  <c r="AQ1" i="4"/>
  <c r="AO24" i="2"/>
  <c r="AO24" i="6"/>
  <c r="AO19" i="6"/>
  <c r="AO27" i="6" s="1"/>
  <c r="AO30" i="6" s="1"/>
  <c r="AO23" i="6"/>
  <c r="AO22" i="6"/>
  <c r="AO29" i="6"/>
  <c r="AO13" i="6"/>
  <c r="AO25" i="6"/>
  <c r="AM19" i="2"/>
  <c r="AM27" i="2" s="1"/>
  <c r="AO25" i="2"/>
  <c r="AQ1" i="2"/>
  <c r="AP13" i="1"/>
  <c r="AP14" i="1" s="1"/>
  <c r="AQ12" i="1"/>
  <c r="AP45" i="6" l="1"/>
  <c r="AP47" i="6" s="1"/>
  <c r="AP16" i="6"/>
  <c r="AP17" i="6"/>
  <c r="AP18" i="6"/>
  <c r="AP11" i="6"/>
  <c r="AP6" i="6"/>
  <c r="AP10" i="6"/>
  <c r="AP7" i="6"/>
  <c r="AP12" i="6"/>
  <c r="AP8" i="6"/>
  <c r="AP5" i="6"/>
  <c r="AP7" i="2"/>
  <c r="AP12" i="2"/>
  <c r="AP13" i="2"/>
  <c r="AP8" i="2"/>
  <c r="AO44" i="4"/>
  <c r="AP17" i="2"/>
  <c r="AP6" i="2"/>
  <c r="AP5" i="2"/>
  <c r="AP11" i="2"/>
  <c r="AP10" i="2"/>
  <c r="AP43" i="4"/>
  <c r="AP46" i="4" s="1"/>
  <c r="AP43" i="2"/>
  <c r="AP44" i="2" s="1"/>
  <c r="AN28" i="6"/>
  <c r="AN39" i="6"/>
  <c r="AN44" i="6"/>
  <c r="AM36" i="4"/>
  <c r="AO19" i="4"/>
  <c r="AO27" i="4" s="1"/>
  <c r="AO30" i="4" s="1"/>
  <c r="AO34" i="4" s="1"/>
  <c r="AO25" i="4"/>
  <c r="AP29" i="2"/>
  <c r="AP29" i="4"/>
  <c r="AP23" i="4"/>
  <c r="AP25" i="4" s="1"/>
  <c r="AP24" i="4"/>
  <c r="AP18" i="4"/>
  <c r="AP23" i="2"/>
  <c r="AR1" i="6"/>
  <c r="AR1" i="4"/>
  <c r="AO34" i="6"/>
  <c r="AO44" i="6"/>
  <c r="AN36" i="4"/>
  <c r="AN35" i="4"/>
  <c r="AP22" i="2"/>
  <c r="AO28" i="6"/>
  <c r="AO39" i="6"/>
  <c r="AP19" i="4"/>
  <c r="AP27" i="4" s="1"/>
  <c r="AP30" i="4" s="1"/>
  <c r="AQ3" i="2"/>
  <c r="AQ3" i="6"/>
  <c r="AQ3" i="4"/>
  <c r="AP24" i="2"/>
  <c r="AP25" i="2" s="1"/>
  <c r="AP18" i="2"/>
  <c r="AN35" i="6"/>
  <c r="AN36" i="6"/>
  <c r="AP13" i="6"/>
  <c r="AP19" i="6" s="1"/>
  <c r="AP27" i="6" s="1"/>
  <c r="AP30" i="6" s="1"/>
  <c r="AP24" i="6"/>
  <c r="AP23" i="6"/>
  <c r="AP22" i="6"/>
  <c r="AP25" i="6" s="1"/>
  <c r="AP29" i="6"/>
  <c r="AM30" i="2"/>
  <c r="AM42" i="2" s="1"/>
  <c r="AM28" i="2"/>
  <c r="AM39" i="2"/>
  <c r="AN30" i="2"/>
  <c r="AN42" i="2" s="1"/>
  <c r="AN39" i="2"/>
  <c r="AN28" i="2"/>
  <c r="AQ13" i="1"/>
  <c r="AQ14" i="1" s="1"/>
  <c r="AR1" i="2"/>
  <c r="AQ45" i="6" l="1"/>
  <c r="AQ47" i="6" s="1"/>
  <c r="AQ18" i="6"/>
  <c r="AQ17" i="6"/>
  <c r="AQ16" i="6"/>
  <c r="AQ10" i="6"/>
  <c r="AQ8" i="6"/>
  <c r="AQ5" i="6"/>
  <c r="AQ11" i="6"/>
  <c r="AQ6" i="6"/>
  <c r="AQ12" i="6"/>
  <c r="AQ7" i="6"/>
  <c r="AQ13" i="2"/>
  <c r="AQ12" i="2"/>
  <c r="AQ7" i="2"/>
  <c r="AQ8" i="2"/>
  <c r="AP44" i="4"/>
  <c r="AQ17" i="2"/>
  <c r="AQ43" i="2"/>
  <c r="AQ44" i="2" s="1"/>
  <c r="AQ11" i="2"/>
  <c r="AQ10" i="2"/>
  <c r="AQ5" i="2"/>
  <c r="AQ6" i="2"/>
  <c r="AQ43" i="4"/>
  <c r="AQ46" i="4" s="1"/>
  <c r="AO42" i="4"/>
  <c r="AO28" i="4"/>
  <c r="AO39" i="4"/>
  <c r="AQ22" i="2"/>
  <c r="AQ29" i="2"/>
  <c r="AQ18" i="4"/>
  <c r="AQ29" i="4"/>
  <c r="AQ23" i="4"/>
  <c r="AQ25" i="4" s="1"/>
  <c r="AQ24" i="4"/>
  <c r="AM46" i="2"/>
  <c r="AN46" i="2"/>
  <c r="AQ24" i="2"/>
  <c r="AQ25" i="2" s="1"/>
  <c r="AQ18" i="2"/>
  <c r="AQ23" i="2"/>
  <c r="AQ23" i="6"/>
  <c r="AQ25" i="6" s="1"/>
  <c r="AQ29" i="6"/>
  <c r="AQ13" i="6"/>
  <c r="AQ19" i="6" s="1"/>
  <c r="AQ27" i="6" s="1"/>
  <c r="AQ30" i="6" s="1"/>
  <c r="AQ22" i="6"/>
  <c r="AQ24" i="6"/>
  <c r="AP39" i="4"/>
  <c r="AP28" i="4"/>
  <c r="AO35" i="6"/>
  <c r="AO36" i="6"/>
  <c r="AP44" i="6"/>
  <c r="AP34" i="6"/>
  <c r="AP34" i="4"/>
  <c r="AP42" i="4"/>
  <c r="AP28" i="6"/>
  <c r="AP39" i="6"/>
  <c r="AQ19" i="4"/>
  <c r="AQ27" i="4" s="1"/>
  <c r="AQ30" i="4" s="1"/>
  <c r="AR3" i="2"/>
  <c r="AR3" i="4"/>
  <c r="AR3" i="6"/>
  <c r="AO36" i="4"/>
  <c r="AO35" i="4"/>
  <c r="AO19" i="2"/>
  <c r="AO27" i="2" s="1"/>
  <c r="AO30" i="2" s="1"/>
  <c r="AO42" i="2" s="1"/>
  <c r="AR45" i="6" l="1"/>
  <c r="AR17" i="6"/>
  <c r="AR16" i="6"/>
  <c r="AR18" i="6"/>
  <c r="AR10" i="6"/>
  <c r="AR5" i="6"/>
  <c r="AR12" i="6"/>
  <c r="AR11" i="6"/>
  <c r="AR6" i="6"/>
  <c r="AR8" i="6"/>
  <c r="AR7" i="6"/>
  <c r="AR12" i="2"/>
  <c r="AR7" i="2"/>
  <c r="AR13" i="2"/>
  <c r="AR8" i="2"/>
  <c r="AQ44" i="4"/>
  <c r="AR17" i="2"/>
  <c r="AR43" i="2"/>
  <c r="AR11" i="2"/>
  <c r="AR10" i="2"/>
  <c r="AR6" i="2"/>
  <c r="AR5" i="2"/>
  <c r="AR47" i="6"/>
  <c r="D52" i="6"/>
  <c r="AR43" i="4"/>
  <c r="AQ19" i="2"/>
  <c r="AQ27" i="2" s="1"/>
  <c r="AR25" i="2"/>
  <c r="AR29" i="2"/>
  <c r="D29" i="2" s="1"/>
  <c r="AR24" i="4"/>
  <c r="AR18" i="4"/>
  <c r="AR29" i="4"/>
  <c r="D29" i="4" s="1"/>
  <c r="AR23" i="4"/>
  <c r="AR18" i="2"/>
  <c r="AR22" i="2"/>
  <c r="AR23" i="2"/>
  <c r="AR23" i="6"/>
  <c r="AR25" i="6" s="1"/>
  <c r="AR13" i="6"/>
  <c r="AR19" i="6" s="1"/>
  <c r="AR29" i="6"/>
  <c r="D29" i="6" s="1"/>
  <c r="AR24" i="6"/>
  <c r="AR22" i="6"/>
  <c r="AQ42" i="4"/>
  <c r="AQ34" i="4"/>
  <c r="AQ28" i="6"/>
  <c r="AQ39" i="6"/>
  <c r="AR24" i="2"/>
  <c r="AR25" i="4"/>
  <c r="AR19" i="4"/>
  <c r="AP36" i="4"/>
  <c r="AP35" i="4"/>
  <c r="AP35" i="6"/>
  <c r="AP36" i="6"/>
  <c r="AQ28" i="4"/>
  <c r="AQ39" i="4"/>
  <c r="AQ44" i="6"/>
  <c r="AQ34" i="6"/>
  <c r="AO39" i="2"/>
  <c r="AO46" i="2" s="1"/>
  <c r="AO28" i="2"/>
  <c r="AP19" i="2"/>
  <c r="AP27" i="2" s="1"/>
  <c r="AR44" i="4" l="1"/>
  <c r="D53" i="4" s="1"/>
  <c r="AR44" i="2"/>
  <c r="AR46" i="4"/>
  <c r="D55" i="6"/>
  <c r="D56" i="6" s="1"/>
  <c r="AR27" i="6"/>
  <c r="AR30" i="6" s="1"/>
  <c r="AR44" i="6" s="1"/>
  <c r="AR19" i="2"/>
  <c r="D56" i="2" s="1"/>
  <c r="D56" i="4"/>
  <c r="D57" i="4" s="1"/>
  <c r="AR27" i="4"/>
  <c r="AR30" i="4" s="1"/>
  <c r="AR34" i="4" s="1"/>
  <c r="AQ39" i="2"/>
  <c r="AQ30" i="2"/>
  <c r="AQ42" i="2" s="1"/>
  <c r="AQ28" i="2"/>
  <c r="AQ35" i="6"/>
  <c r="AQ36" i="6"/>
  <c r="AQ35" i="4"/>
  <c r="AQ36" i="4"/>
  <c r="AP30" i="2"/>
  <c r="AP42" i="2" s="1"/>
  <c r="AP39" i="2"/>
  <c r="AP28" i="2"/>
  <c r="D53" i="2" l="1"/>
  <c r="B42" i="5"/>
  <c r="AR27" i="2"/>
  <c r="AR28" i="2" s="1"/>
  <c r="AR34" i="6"/>
  <c r="AR36" i="6" s="1"/>
  <c r="AR39" i="6"/>
  <c r="AR28" i="6"/>
  <c r="AR42" i="4"/>
  <c r="D57" i="2"/>
  <c r="AQ46" i="2"/>
  <c r="AR28" i="4"/>
  <c r="AR30" i="2"/>
  <c r="AR42" i="2" s="1"/>
  <c r="AR39" i="4"/>
  <c r="AP46" i="2"/>
  <c r="AR36" i="4"/>
  <c r="AR35" i="4"/>
  <c r="B43" i="5" l="1"/>
  <c r="B37" i="5"/>
  <c r="AR39" i="2"/>
  <c r="AR46" i="2" s="1"/>
  <c r="AR35" i="6"/>
  <c r="D53" i="6"/>
  <c r="D54" i="6" s="1"/>
  <c r="D54" i="4"/>
  <c r="D55" i="4" s="1"/>
  <c r="G31" i="2"/>
  <c r="G33" i="2" s="1"/>
  <c r="G34" i="2" s="1"/>
  <c r="F33" i="2"/>
  <c r="F34" i="2" s="1"/>
  <c r="F35" i="2" l="1"/>
  <c r="F36" i="2" s="1"/>
  <c r="D54" i="2"/>
  <c r="D55" i="2" s="1"/>
  <c r="D51" i="2"/>
  <c r="D51" i="4"/>
  <c r="G35" i="2"/>
  <c r="G36" i="2" s="1"/>
  <c r="H33" i="2" l="1"/>
  <c r="H34" i="2" s="1"/>
  <c r="B46" i="5" l="1"/>
  <c r="H35" i="2"/>
  <c r="H36" i="2" s="1"/>
  <c r="J31" i="2"/>
  <c r="J33" i="2" s="1"/>
  <c r="J34" i="2" s="1"/>
  <c r="J35" i="2" l="1"/>
  <c r="J36" i="2" s="1"/>
  <c r="K31" i="2"/>
  <c r="K33" i="2" s="1"/>
  <c r="K34" i="2" s="1"/>
  <c r="L31" i="2" l="1"/>
  <c r="L33" i="2" s="1"/>
  <c r="L34" i="2" s="1"/>
  <c r="K35" i="2"/>
  <c r="K36" i="2" s="1"/>
  <c r="L35" i="2" l="1"/>
  <c r="L36" i="2" s="1"/>
  <c r="N31" i="2"/>
  <c r="N33" i="2" s="1"/>
  <c r="N34" i="2" s="1"/>
  <c r="M31" i="2"/>
  <c r="M33" i="2" s="1"/>
  <c r="M34" i="2" s="1"/>
  <c r="O31" i="2" l="1"/>
  <c r="O33" i="2" s="1"/>
  <c r="O34" i="2" s="1"/>
  <c r="M35" i="2"/>
  <c r="M36" i="2" s="1"/>
  <c r="N35" i="2"/>
  <c r="N36" i="2" s="1"/>
  <c r="O35" i="2" l="1"/>
  <c r="O36" i="2" s="1"/>
  <c r="P31" i="2"/>
  <c r="P33" i="2" s="1"/>
  <c r="P34" i="2" s="1"/>
  <c r="P35" i="2" l="1"/>
  <c r="P36" i="2" s="1"/>
  <c r="Q31" i="2"/>
  <c r="Q33" i="2" s="1"/>
  <c r="Q34" i="2" s="1"/>
  <c r="Q35" i="2" l="1"/>
  <c r="Q36" i="2" s="1"/>
  <c r="R31" i="2"/>
  <c r="R33" i="2" s="1"/>
  <c r="R34" i="2" s="1"/>
  <c r="R35" i="2" l="1"/>
  <c r="R36" i="2" s="1"/>
  <c r="S31" i="2"/>
  <c r="S33" i="2" s="1"/>
  <c r="S34" i="2" s="1"/>
  <c r="T31" i="2" l="1"/>
  <c r="T33" i="2" s="1"/>
  <c r="T34" i="2" s="1"/>
  <c r="S35" i="2"/>
  <c r="S36" i="2" s="1"/>
  <c r="T35" i="2" l="1"/>
  <c r="T36" i="2" s="1"/>
  <c r="U31" i="2"/>
  <c r="U33" i="2" s="1"/>
  <c r="U34" i="2" s="1"/>
  <c r="U35" i="2" l="1"/>
  <c r="U36" i="2" s="1"/>
  <c r="V31" i="2"/>
  <c r="V33" i="2" s="1"/>
  <c r="V34" i="2" s="1"/>
  <c r="V35" i="2" l="1"/>
  <c r="V36" i="2" s="1"/>
  <c r="W31" i="2"/>
  <c r="W33" i="2" s="1"/>
  <c r="W34" i="2" s="1"/>
  <c r="X31" i="2" l="1"/>
  <c r="X33" i="2" s="1"/>
  <c r="X34" i="2" s="1"/>
  <c r="W35" i="2"/>
  <c r="W36" i="2" s="1"/>
  <c r="X35" i="2" l="1"/>
  <c r="X36" i="2" s="1"/>
  <c r="Y31" i="2"/>
  <c r="Y33" i="2" s="1"/>
  <c r="Y34" i="2" s="1"/>
  <c r="Y35" i="2" l="1"/>
  <c r="Y36" i="2" s="1"/>
  <c r="Z31" i="2"/>
  <c r="Z33" i="2" s="1"/>
  <c r="Z34" i="2" s="1"/>
  <c r="Z35" i="2" l="1"/>
  <c r="Z36" i="2" s="1"/>
  <c r="AA31" i="2"/>
  <c r="AA33" i="2" s="1"/>
  <c r="AA34" i="2" s="1"/>
  <c r="AA35" i="2" l="1"/>
  <c r="AA36" i="2" s="1"/>
  <c r="AB31" i="2"/>
  <c r="AB33" i="2" s="1"/>
  <c r="AB34" i="2" s="1"/>
  <c r="AC31" i="2" l="1"/>
  <c r="AC33" i="2" s="1"/>
  <c r="AC34" i="2" s="1"/>
  <c r="AB35" i="2"/>
  <c r="AB36" i="2" s="1"/>
  <c r="AC35" i="2" l="1"/>
  <c r="AC36" i="2" s="1"/>
  <c r="AD31" i="2"/>
  <c r="AD33" i="2" s="1"/>
  <c r="AD34" i="2" s="1"/>
  <c r="AD35" i="2" l="1"/>
  <c r="AD36" i="2" s="1"/>
  <c r="AE31" i="2"/>
  <c r="AE33" i="2" s="1"/>
  <c r="AE34" i="2" s="1"/>
  <c r="AF31" i="2" l="1"/>
  <c r="AF33" i="2" s="1"/>
  <c r="AF34" i="2" s="1"/>
  <c r="AE35" i="2"/>
  <c r="AE36" i="2" s="1"/>
  <c r="AF35" i="2" l="1"/>
  <c r="AF36" i="2" s="1"/>
  <c r="AG31" i="2"/>
  <c r="AG33" i="2" s="1"/>
  <c r="AG34" i="2" s="1"/>
  <c r="AH31" i="2" l="1"/>
  <c r="AH33" i="2" s="1"/>
  <c r="AH34" i="2" s="1"/>
  <c r="AG35" i="2"/>
  <c r="AG36" i="2" s="1"/>
  <c r="AH35" i="2" l="1"/>
  <c r="AH36" i="2" s="1"/>
  <c r="AI31" i="2"/>
  <c r="AI33" i="2" s="1"/>
  <c r="AI34" i="2" s="1"/>
  <c r="AI35" i="2" l="1"/>
  <c r="AI36" i="2" s="1"/>
  <c r="AJ31" i="2"/>
  <c r="AJ33" i="2" s="1"/>
  <c r="AJ34" i="2" s="1"/>
  <c r="AJ35" i="2" l="1"/>
  <c r="AJ36" i="2" s="1"/>
  <c r="AK31" i="2"/>
  <c r="AK33" i="2" s="1"/>
  <c r="AK34" i="2" s="1"/>
  <c r="AL31" i="2" l="1"/>
  <c r="AL33" i="2" s="1"/>
  <c r="AL34" i="2" s="1"/>
  <c r="AK35" i="2"/>
  <c r="AK36" i="2" s="1"/>
  <c r="AL35" i="2" l="1"/>
  <c r="AL36" i="2" s="1"/>
  <c r="AM31" i="2"/>
  <c r="AM33" i="2" s="1"/>
  <c r="AM34" i="2" s="1"/>
  <c r="AN31" i="2" l="1"/>
  <c r="AN33" i="2" s="1"/>
  <c r="AN34" i="2" s="1"/>
  <c r="AM35" i="2"/>
  <c r="AM36" i="2" s="1"/>
  <c r="AO31" i="2" l="1"/>
  <c r="AO33" i="2" s="1"/>
  <c r="AO34" i="2" s="1"/>
  <c r="AN35" i="2"/>
  <c r="AN36" i="2" s="1"/>
  <c r="AO35" i="2" l="1"/>
  <c r="AO36" i="2" s="1"/>
  <c r="AP31" i="2"/>
  <c r="AP33" i="2" s="1"/>
  <c r="AP34" i="2" s="1"/>
  <c r="AQ31" i="2" l="1"/>
  <c r="AQ33" i="2" s="1"/>
  <c r="AQ34" i="2" s="1"/>
  <c r="AP35" i="2"/>
  <c r="AP36" i="2" s="1"/>
  <c r="AQ35" i="2" l="1"/>
  <c r="AQ36" i="2" s="1"/>
  <c r="AR31" i="2"/>
  <c r="AR33" i="2" s="1"/>
  <c r="AR34" i="2" s="1"/>
  <c r="AR35" i="2" l="1"/>
  <c r="AR36" i="2" s="1"/>
</calcChain>
</file>

<file path=xl/comments1.xml><?xml version="1.0" encoding="utf-8"?>
<comments xmlns="http://schemas.openxmlformats.org/spreadsheetml/2006/main">
  <authors>
    <author>Muzik Oldrich</author>
    <author>Staňková Veronika</author>
  </authors>
  <commentList>
    <comment ref="A22" authorId="0" shapeId="0">
      <text>
        <r>
          <rPr>
            <b/>
            <sz val="9"/>
            <color indexed="81"/>
            <rFont val="Tahoma"/>
            <family val="2"/>
            <charset val="238"/>
          </rPr>
          <t>Vyplňte tak, aby roční výroba tepla v buňce B28 odpovídala hodnotě v Energetickém posudku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4" authorId="0" shapeId="0">
      <text>
        <r>
          <rPr>
            <b/>
            <sz val="9"/>
            <color indexed="81"/>
            <rFont val="Tahoma"/>
            <family val="2"/>
            <charset val="238"/>
          </rPr>
          <t>Vyplňte tak, aby roční výroba elektřiny v buňce B29 odpovídala hodnotě v Energetickém posudku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37" authorId="1" shapeId="0">
      <text>
        <r>
          <rPr>
            <b/>
            <sz val="9"/>
            <color indexed="81"/>
            <rFont val="Tahoma"/>
            <family val="2"/>
            <charset val="238"/>
          </rPr>
          <t>Vyplnit jen pokud je uvažován bankovní úvěr.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39" authorId="1" shapeId="0">
      <text>
        <r>
          <rPr>
            <sz val="9"/>
            <color indexed="81"/>
            <rFont val="Tahoma"/>
            <family val="2"/>
            <charset val="238"/>
          </rPr>
          <t xml:space="preserve">Návrh je automatický výpočet splácení po odpisovou dobu pravidelnými splátkami. (Vzorec: 
pokud je již splaceno -&gt;0;
pokud zbývá doplatit méně než vloni -&gt; zbytek,
jinak -&gt; obvyklá splátka). E34 by měla zůstat prázdná pro správné fungování.
</t>
        </r>
        <r>
          <rPr>
            <b/>
            <sz val="9"/>
            <color indexed="81"/>
            <rFont val="Tahoma"/>
            <family val="2"/>
            <charset val="238"/>
          </rPr>
          <t>Lze individuálně přepsat dle potřeby.</t>
        </r>
      </text>
    </comment>
    <comment ref="A46" authorId="0" shapeId="0">
      <text>
        <r>
          <rPr>
            <b/>
            <sz val="9"/>
            <color indexed="81"/>
            <rFont val="Tahoma"/>
            <charset val="1"/>
          </rPr>
          <t>Hodnota musí odpovídat celkovým způsobilým výdajům projektu uvedeným v žádosti v systému AIS.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47" authorId="1" shapeId="0">
      <text>
        <r>
          <rPr>
            <b/>
            <sz val="9"/>
            <color indexed="81"/>
            <rFont val="Tahoma"/>
            <family val="2"/>
            <charset val="238"/>
          </rPr>
          <t>Vyplňovat před zahájením provozu.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49" authorId="1" shapeId="0">
      <text>
        <r>
          <rPr>
            <b/>
            <sz val="9"/>
            <color indexed="81"/>
            <rFont val="Tahoma"/>
            <family val="2"/>
            <charset val="238"/>
          </rPr>
          <t>Uveďte pouze provozní náklady, které souvisí s projektem.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Staňková Veronika</author>
  </authors>
  <commentList>
    <comment ref="A36" authorId="0" shapeId="0">
      <text>
        <r>
          <rPr>
            <b/>
            <sz val="9"/>
            <color indexed="81"/>
            <rFont val="Tahoma"/>
            <family val="2"/>
            <charset val="238"/>
          </rPr>
          <t>Vyplnit jen pokud je uvažován bankovní úvěr.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38" authorId="0" shapeId="0">
      <text>
        <r>
          <rPr>
            <sz val="9"/>
            <color indexed="81"/>
            <rFont val="Tahoma"/>
            <family val="2"/>
            <charset val="238"/>
          </rPr>
          <t xml:space="preserve">Návrh je automatický výpočet splácení po odpisovou dobu pravidelnými splátkami. (Vzorec: 
pokud je již splaceno -&gt;0;
pokud zbývá doplatit méně než vloni -&gt; zbytek,
jinak -&gt; obvyklá splátka). E34 by měla zůstat prázdná pro správné fungování.
</t>
        </r>
        <r>
          <rPr>
            <b/>
            <sz val="9"/>
            <color indexed="81"/>
            <rFont val="Tahoma"/>
            <family val="2"/>
            <charset val="238"/>
          </rPr>
          <t>Lze individuálně přepsat dle potřeby.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  <charset val="238"/>
          </rPr>
          <t>Vyplňovat před zahájením provozu.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  <charset val="238"/>
          </rPr>
          <t>Uveďte pouze provozní náklady, které souvisí s projektem.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Staňková Veronika</author>
    <author>Zajíček Miroslav</author>
  </authors>
  <commentList>
    <comment ref="B3" authorId="0" shapeId="0">
      <text>
        <r>
          <rPr>
            <b/>
            <sz val="9"/>
            <color indexed="81"/>
            <rFont val="Tahoma"/>
            <family val="2"/>
            <charset val="238"/>
          </rPr>
          <t>Pokud 0, sloupec  automaticky zešediví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74" authorId="1" shapeId="0">
      <text>
        <r>
          <rPr>
            <b/>
            <sz val="9"/>
            <color indexed="81"/>
            <rFont val="Tahoma"/>
            <family val="2"/>
            <charset val="238"/>
          </rPr>
          <t>Část třetí CR 4/2021</t>
        </r>
      </text>
    </comment>
  </commentList>
</comments>
</file>

<file path=xl/comments4.xml><?xml version="1.0" encoding="utf-8"?>
<comments xmlns="http://schemas.openxmlformats.org/spreadsheetml/2006/main">
  <authors>
    <author>Staňková Veronika</author>
    <author>Zajíček Miroslav</author>
  </authors>
  <commentList>
    <comment ref="B3" authorId="0" shapeId="0">
      <text>
        <r>
          <rPr>
            <b/>
            <sz val="9"/>
            <color indexed="81"/>
            <rFont val="Tahoma"/>
            <family val="2"/>
            <charset val="238"/>
          </rPr>
          <t>Pokud 0, sloupec  automaticky zešediví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74" authorId="1" shapeId="0">
      <text>
        <r>
          <rPr>
            <b/>
            <sz val="9"/>
            <color indexed="81"/>
            <rFont val="Tahoma"/>
            <family val="2"/>
            <charset val="238"/>
          </rPr>
          <t>Část třetí CR 4/2021</t>
        </r>
      </text>
    </comment>
  </commentList>
</comments>
</file>

<file path=xl/comments5.xml><?xml version="1.0" encoding="utf-8"?>
<comments xmlns="http://schemas.openxmlformats.org/spreadsheetml/2006/main">
  <authors>
    <author>Staňková Veronika</author>
    <author>Zajíček Miroslav</author>
  </authors>
  <commentList>
    <comment ref="B3" authorId="0" shapeId="0">
      <text>
        <r>
          <rPr>
            <b/>
            <sz val="9"/>
            <color indexed="81"/>
            <rFont val="Tahoma"/>
            <family val="2"/>
            <charset val="238"/>
          </rPr>
          <t>Pokud 0, sloupec  automaticky zešediví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73" authorId="1" shapeId="0">
      <text>
        <r>
          <rPr>
            <b/>
            <sz val="9"/>
            <color indexed="81"/>
            <rFont val="Tahoma"/>
            <family val="2"/>
            <charset val="238"/>
          </rPr>
          <t>Část třetí CR 4/2021</t>
        </r>
      </text>
    </comment>
  </commentList>
</comments>
</file>

<file path=xl/sharedStrings.xml><?xml version="1.0" encoding="utf-8"?>
<sst xmlns="http://schemas.openxmlformats.org/spreadsheetml/2006/main" count="608" uniqueCount="174">
  <si>
    <t>VZOREC</t>
  </si>
  <si>
    <t>model předpokldá jen jednorázový CapEx (= na výstavbu projektu) -&gt; náklady projektu bez dotace, zatím vč. navýšení o bezpečnostních 30%</t>
  </si>
  <si>
    <t>Dodávka tepla v roce 2027 (GJ/rok)</t>
  </si>
  <si>
    <t>1600 TJ</t>
  </si>
  <si>
    <t>Operation Year / Rok provozu</t>
  </si>
  <si>
    <t>rok</t>
  </si>
  <si>
    <t>GWh</t>
  </si>
  <si>
    <t>CZKm</t>
  </si>
  <si>
    <t>CO2 / CO2 (-)</t>
  </si>
  <si>
    <t>EBITDA / Zisk před započtením úroků, daní a odpisů</t>
  </si>
  <si>
    <t>EBITDA margin / EBIDTA marže</t>
  </si>
  <si>
    <t>%</t>
  </si>
  <si>
    <t>Depreciation / Odpisy (-)</t>
  </si>
  <si>
    <t>EBIT / Zisk před zdaněním a úroky</t>
  </si>
  <si>
    <t>Loan / Zůstatek úvěru na konci období (+)</t>
  </si>
  <si>
    <t>Interest Rate / Úroková míra</t>
  </si>
  <si>
    <t>Interest / Úrok (-)</t>
  </si>
  <si>
    <t>EBT / Zisk před zdaněním</t>
  </si>
  <si>
    <t>Income tax / Daň z příjmů (-)</t>
  </si>
  <si>
    <t>Net profit / Čistý zisk</t>
  </si>
  <si>
    <t>Cash flow / Peněžní tok</t>
  </si>
  <si>
    <t>CapEx net of subsidy / Čisté kapitálové výdaje s podporou (-)</t>
  </si>
  <si>
    <t>CapEx / Kapitálové výdaje bez dotace (-)</t>
  </si>
  <si>
    <t>Investment subsidy (share of eligible costs) / Investiční podpora (část způsobilých nákladů) (+)</t>
  </si>
  <si>
    <t>Depreciation period / Doba odpisu</t>
  </si>
  <si>
    <t>years</t>
  </si>
  <si>
    <t>Income tax adj. / Daň z příjmů upravená (-)</t>
  </si>
  <si>
    <t>WACC / Průměrné náklady kapitálu</t>
  </si>
  <si>
    <t>FRR / Vnitřní výnosová míra</t>
  </si>
  <si>
    <t>NPV / Čistá současná hodnota</t>
  </si>
  <si>
    <t>EURm</t>
  </si>
  <si>
    <t>CF Lifetime Sum / Peněžní toky za celé období životnosti</t>
  </si>
  <si>
    <t>Revenues - Avg over Lifetime / Výnosy - průměr po celou životnost</t>
  </si>
  <si>
    <t>CapEx / Čisté kapitálové výdaje  (-)</t>
  </si>
  <si>
    <t>OBECNÉ PŘEDPOKLADY/GENERAL ASSUMPTIONS</t>
  </si>
  <si>
    <t>Rok zahájení pro vyhodnocení projektu  [rok]/Start year for project evaluation (year)</t>
  </si>
  <si>
    <t>Doba vyhodnocení projektu [rok]/Project evaluation period (year)</t>
  </si>
  <si>
    <t>Rok zahájení provozu/Year of start of operation</t>
  </si>
  <si>
    <t>Rok ukončení hodnocení projektu  [rok]/Year of completion of project evaluation (year)</t>
  </si>
  <si>
    <t>Časová osa/Timeline</t>
  </si>
  <si>
    <t>Byl zahájen provoz (1=ano/0=ne)/Operation started (1=yes/0=no)</t>
  </si>
  <si>
    <t>Rok provozu (v průběhu hodnocení) [rok]/Year of operation (during evaluation) (year)</t>
  </si>
  <si>
    <t>Inflace v letech provozu [%]/Inflation in years of operation (%)</t>
  </si>
  <si>
    <r>
      <t>Směnný kurz [CZK/€]/Exchange rate (CZK/</t>
    </r>
    <r>
      <rPr>
        <sz val="11"/>
        <color theme="1"/>
        <rFont val="Calibri"/>
        <family val="2"/>
        <charset val="238"/>
      </rPr>
      <t>€</t>
    </r>
    <r>
      <rPr>
        <sz val="9.35"/>
        <color theme="1"/>
        <rFont val="Calibri"/>
        <family val="2"/>
        <charset val="238"/>
      </rPr>
      <t>)</t>
    </r>
  </si>
  <si>
    <t>Daň z příjmů/Income tax</t>
  </si>
  <si>
    <t>NÁZEV PROJEKTU/NAME OF THE PROJECT:</t>
  </si>
  <si>
    <t>TECHNICKÉ PARAMETRY ZDROJE/TECHNICAL PARAMETERS OF THE SOURCE</t>
  </si>
  <si>
    <t>Tepelný výkon zdroje 1 [MW]/Thermal output of source (MW)</t>
  </si>
  <si>
    <t>Zatížení/hodinová výroba tepla zdroje 1 [hod/rok]/(Load/hourly heat production of a source 1 (h/year)</t>
  </si>
  <si>
    <t>Elektrický výkon zdroje 1 [MW]/Electric power output of the sourcfe 1 (MW)</t>
  </si>
  <si>
    <t>Zatížení/hodinová výroba elektřiny zdroje 1 [hod/rok]/Load/hourly electricity production of sourc 1 (h/year)</t>
  </si>
  <si>
    <t>Tepelný výkon zdroje 2 [MW]/Thermal output of source 2 (MW)</t>
  </si>
  <si>
    <t>Zatížení/hodinová výroba tepla zdroje 2 [hod/rok]/Load/hourly heat production of source 2 (h/year)</t>
  </si>
  <si>
    <t>Elektrický výkon zdroje 2 [MW]/Electric output of source 2 (MW)</t>
  </si>
  <si>
    <t>Zatížení/hodinová výroba elektřiny zdroje 2 [hod/rok]/Load/hourly electricity production of source 2 (h/year)</t>
  </si>
  <si>
    <t>Roční výroba tepla celkem [GWh]/Total annual heat production (GWh)</t>
  </si>
  <si>
    <t>Roční výroba elektřiny celkem [GWh]/Total annual electricity production (GWh)</t>
  </si>
  <si>
    <t>FINANCOVÁNÍ/FUNDING</t>
  </si>
  <si>
    <t>Požadovaná návratnost žadatele, WACC [%]/Applicant's required return, WACC (%)</t>
  </si>
  <si>
    <t>Poměr financování úvěrem [%]/Loan financing ratio (%)</t>
  </si>
  <si>
    <t>Úroková míra na úvěr [%]/Interest rate on loan (%)</t>
  </si>
  <si>
    <t>Čerpání úvěru [CZK] (+)/Loan drawdown (CZK) (+)</t>
  </si>
  <si>
    <t>Splátky úvěru [CZK] (+)/Loan repayments (CZK) (+)</t>
  </si>
  <si>
    <t>INVESTIČNÍ VÝDAJE/CAPITAL EXPENDITURE</t>
  </si>
  <si>
    <t>Odpisová doba [rok]/Amortization period (year)</t>
  </si>
  <si>
    <t>PROVOZNÍ NÁKLADY/OPERATING COSTS</t>
  </si>
  <si>
    <t>Palivo/Fuel:</t>
  </si>
  <si>
    <t>Náklad paliva 1 v letech [CZK] (+)/Fuel Cost 1 in years (MWh/year</t>
  </si>
  <si>
    <r>
      <t>Spotřeba paliva 1 v letech [MWh/rok</t>
    </r>
    <r>
      <rPr>
        <sz val="11"/>
        <rFont val="Calibri"/>
        <family val="2"/>
        <charset val="238"/>
        <scheme val="minor"/>
      </rPr>
      <t xml:space="preserve"> výhřevnosti</t>
    </r>
    <r>
      <rPr>
        <sz val="11"/>
        <color theme="1"/>
        <rFont val="Calibri"/>
        <family val="2"/>
        <charset val="238"/>
        <scheme val="minor"/>
      </rPr>
      <t>]/Fuel consumption 1 in years (MWh/year calorific value)</t>
    </r>
  </si>
  <si>
    <t>Průměrné jednotkové náklady paliva 1 v letech [CZK/MWh]/Average unit cost of fuel 1 in years (CZK/MWh)</t>
  </si>
  <si>
    <t>Spotřeba paliva 2 v letech [MWh/rok výhřevnosti]/Fuel 2 consumption in years (MWh/year of calorific value)</t>
  </si>
  <si>
    <t>Průměrné jednotkové náklady paliva 2 v letech [CZK/MWh]/Average unit costs of fuel 2 in year (CZK/MWh)</t>
  </si>
  <si>
    <t>Náklad paliva 2 v letech [CZK] (+)/Fuel costs 2 in years (CZK) (+)</t>
  </si>
  <si>
    <t>Náklad paliva 3 v letech [CZK] (+)/Fuel costs 3 in years (CZK) (+)</t>
  </si>
  <si>
    <t>Spotřeba paliva 3 v letech [MWh/rok výhřevnosti]/Fuel consumption 3 in years (MWh/year calorific value)</t>
  </si>
  <si>
    <t>Průměrné jednotkové náklady paliva 3 v letech [CZK/MWh]/Average unit cost of fuel 3 in years (CZK/MWh)</t>
  </si>
  <si>
    <t>Ostatní náklad paliva v letech [CZK] (+)/Other fuel costs in year (CZK) (+)</t>
  </si>
  <si>
    <t>Cena emisní povolenky v letech [CZK/tCO2]/Emission allowance price in year (CZK/tCO2)</t>
  </si>
  <si>
    <t>Ostatní provozní náklady/Other operating costs:</t>
  </si>
  <si>
    <t>Ostatní provozní náklady 1 [CZK/rok] (+)/Other operating costs 1 (CZK/year) (+)</t>
  </si>
  <si>
    <t>Ostatní provozní náklady 2 [CZK/rok] (+)/Other operating costs 2 (CZK/year) (+)</t>
  </si>
  <si>
    <t>Ostatní provozní náklady 3 [CZK/rok] (+)/Other operating costs 3 (CZK/year) (+)</t>
  </si>
  <si>
    <t>Ostatní provozní náklady 4 [CZK/rok] (+)/Other operating costs 4 (CZK/year) (+)</t>
  </si>
  <si>
    <t>Ostatní provozní náklady 5 [CZK/rok] (+)/Other operating costs 5 (CZK/year) (+)</t>
  </si>
  <si>
    <t>Ostatní provozní náklady 6 [CZK/rok] (+)/Other operating costs 6 (CZK/year) (+)</t>
  </si>
  <si>
    <t>Ostatní provozní náklady 7 [CZK/rok] (+)/Other operating costs 7 (CZK/year) (+)</t>
  </si>
  <si>
    <t>Ostatní provozní náklady 8 [CZK/rok] (+)/Other operating costs 8 (CZK/year) (+)</t>
  </si>
  <si>
    <t>Ostatní provozní náklady 9 [CZK/rok] (+)/Other operating costs 9 (CZK/year) (+)</t>
  </si>
  <si>
    <t>Ostatní provozní náklady 10 [CZK/rok] (+)/Other operating costs 10 (CZK/year) (+)</t>
  </si>
  <si>
    <t>Ostatní provozní náklady 11 [CZK/rok] (+)/Other operating costs 11 (CZK/year) (+)</t>
  </si>
  <si>
    <t>Ostatní provozní náklady 12 [CZK/rok] (+)/Other operating costs 12 (CZK/year) (+)</t>
  </si>
  <si>
    <t>Ostatní provozní náklady (vč. náklady na opravy a údržbu) [CZK/rok] (+)/Other operating costs (incl. repair and maintenanc costs) (CZK/year) (+)</t>
  </si>
  <si>
    <t>CENY ENERGETICKÝCH VÝSTUPŮ / VÝNOSY/ ENERGY OUTPUT PRICES / REVENUES</t>
  </si>
  <si>
    <t>Prodejní cena tepla pro výnosy projektu [CZK/GJ]/Heat sales price for project revenues [CZK/GJ]</t>
  </si>
  <si>
    <t>Prodejní cena silové elektřiny [CZK/MWh]/Selling price of power electricity [CZK/MWh]</t>
  </si>
  <si>
    <t>Ostatní tržby/Other sales:</t>
  </si>
  <si>
    <t>Ostatní tržby 1 [CZK/rok] (+)/Other sales 1 (CZK/year) (+)</t>
  </si>
  <si>
    <t>Ostatní tržby [CZK/rok] (+)/Other sales [CZK/year] (+)</t>
  </si>
  <si>
    <t>Ostatní tržby 2 [CZK/rok] (+)/Other sales 2 (CZK/year) (+)</t>
  </si>
  <si>
    <t>Ostatní tržby 3 [CZK/rok] (+)/Other sales 3 (CZK/year) (+)</t>
  </si>
  <si>
    <t>Ostatní tržby 4 [CZK/rok] (+)/Other sales 4 (CZK/year) (+)</t>
  </si>
  <si>
    <t>Ostatní tržby 5 [CZK/rok] (+)/Other sales 5 (CZK/year) (+)</t>
  </si>
  <si>
    <t>Ostatní tržby 6 [CZK/rok] (+)/Other sales 6 (CZK/year) (+)</t>
  </si>
  <si>
    <t>Ostatní tržby 7 [CZK/rok] (+)/Other sales 7 (CZK/year) (+)</t>
  </si>
  <si>
    <t>Ostatní tržby 8 [CZK/rok] (+)/Other sales 8 (CZK/year) (+)</t>
  </si>
  <si>
    <t>Ostatní tržby 9 [CZK/rok] (+)/Other sales 9 (CZK/year) (+)</t>
  </si>
  <si>
    <t>Ostatní tržby 10 [CZK/rok] (+)/Other sales 10 (CZK/year) (+)</t>
  </si>
  <si>
    <t>Ostatní tržby 11 [CZK/rok] (+)/Other sales 11 (CZK/year) (+)</t>
  </si>
  <si>
    <t>Ostatní tržby 12 [CZK/rok] (+)/Other sales 12 (CZK/year) (+)</t>
  </si>
  <si>
    <t>Specifikujte typ palivového nákl./Specify fuel type costs:</t>
  </si>
  <si>
    <t>Emisní faktor/emission factor:</t>
  </si>
  <si>
    <t>Specifikujte typ nákladu/Specify cost type:</t>
  </si>
  <si>
    <t>Specifikujte typ tržby/Specify sales type:</t>
  </si>
  <si>
    <t>Legenda/Explanatory notes:</t>
  </si>
  <si>
    <t>min. 15 let/15 years minimum</t>
  </si>
  <si>
    <t>FinAnalýza/Fin analysis</t>
  </si>
  <si>
    <t>rok/year</t>
  </si>
  <si>
    <t>Investiční dotace [CZK] (+)/Investment funding gap (%)</t>
  </si>
  <si>
    <t>Efektivní míra podpory [%]/Effective aid intensity (%)</t>
  </si>
  <si>
    <t>Odpisová doba [rok]/amortisation period (year)</t>
  </si>
  <si>
    <t>Čerpání investiční dotace v letech [CZK] (+)/Investment subsidy disbursment in years (CZK) (+)</t>
  </si>
  <si>
    <t>Celkové způsobilé investiční výdaje projektu [CZK] (+)/Total eligible investment expenditures of the project (CZK) (+)</t>
  </si>
  <si>
    <t>Investiční výdaje projektu bez zohlednění dotace v letech [CZK] (+)/Project investment expenditure excluding funding gap in years (+)</t>
  </si>
  <si>
    <t>Investiční výdaje projektu bez dotace v letech [CZK] (+)/Project capital expenditure without funding gap in years (CZK) (+)</t>
  </si>
  <si>
    <t>Náklady na emisní povolenky v letech [CZK/rok] (+)/Cost of emission allowance in years (CZK/year) (+)</t>
  </si>
  <si>
    <t>Investment scenario</t>
  </si>
  <si>
    <t>Counterfactual scenario</t>
  </si>
  <si>
    <r>
      <t>Směnný kurz [CZK/€]/Exchange rate (CZK/</t>
    </r>
    <r>
      <rPr>
        <i/>
        <sz val="11"/>
        <color theme="0" tint="-0.249977111117893"/>
        <rFont val="Calibri"/>
        <family val="2"/>
        <charset val="238"/>
      </rPr>
      <t>€</t>
    </r>
    <r>
      <rPr>
        <i/>
        <sz val="9.35"/>
        <color theme="0" tint="-0.249977111117893"/>
        <rFont val="Calibri"/>
        <family val="2"/>
        <charset val="238"/>
      </rPr>
      <t>)</t>
    </r>
  </si>
  <si>
    <t>Spotřeba paliva 1 v letech [MWh/rok výhřevnosti]/Fuel consumption 1 in years (MWh/year calorific value)</t>
  </si>
  <si>
    <t>FUNDING GAP CALCULATION</t>
  </si>
  <si>
    <t>Operational Cash flow to Firm / Provozní peněžní tok do firmy</t>
  </si>
  <si>
    <t>Investment Cash flow to Firm / Investiční peněžní tok do firmy</t>
  </si>
  <si>
    <t>Total Cash flow to Firm / Celkový peněžní tok do firmy</t>
  </si>
  <si>
    <r>
      <rPr>
        <b/>
        <sz val="18"/>
        <color rgb="FF0070C0"/>
        <rFont val="Calibri"/>
        <family val="2"/>
        <charset val="238"/>
        <scheme val="minor"/>
      </rPr>
      <t>FINANČNÍ ANALÝZA PROJEKTU / FINANCIAL ANALYSIS OF THE PROJECT</t>
    </r>
    <r>
      <rPr>
        <b/>
        <sz val="11"/>
        <color theme="1"/>
        <rFont val="Calibri"/>
        <family val="2"/>
        <charset val="238"/>
        <scheme val="minor"/>
      </rPr>
      <t xml:space="preserve">
</t>
    </r>
    <r>
      <rPr>
        <i/>
        <sz val="11"/>
        <color rgb="FF0070C0"/>
        <rFont val="Calibri"/>
        <family val="2"/>
        <charset val="238"/>
        <scheme val="minor"/>
      </rPr>
      <t>pro projekty předkládané do programu ENERG ETS financovaného z Modernizačního fondu
for projects submitted to the ENERG ETS programme granted by the Modernisation Fund</t>
    </r>
  </si>
  <si>
    <t xml:space="preserve">vstupní údaje: vyplní žadatel / input data: to be filled in by the applicant	</t>
  </si>
  <si>
    <t>žadatel zkontroluje / to be checked by the applicant</t>
  </si>
  <si>
    <t xml:space="preserve">automatický výpočet / automatic calculation		</t>
  </si>
  <si>
    <t xml:space="preserve">nevyplňovat - začerňuje se automaticky / not to be filled in - automatically blacked out		</t>
  </si>
  <si>
    <t>uveďte pouze zdroje, jejichž modernizace je předmětem projektu / indicate energy sources that are subjects of the project only</t>
  </si>
  <si>
    <t>Roční prodej tepla celkem [GWh]/Total annual heat sales (GWh)</t>
  </si>
  <si>
    <t>Roční prodej elektřiny celkem [GWh]/Total annual electricity sales (GWh)</t>
  </si>
  <si>
    <t>Energetické vstupy do výroby/Energy inputs to production:</t>
  </si>
  <si>
    <t>Náklady na dodané teplo z externího zdroje [CZK]/Cost of delivered heat from external source [CZK]</t>
  </si>
  <si>
    <t>Průměrné jednotkové náklady na dodané teplo [CZK/MWh]/Average unit cost of delivered heat [CZK/MWh]</t>
  </si>
  <si>
    <t>Náklady na dodanou elektřinu z externího zdroje [CZK]/Cost of delivered electricity from external source [CZK]</t>
  </si>
  <si>
    <t>Průměrné jednotkové náklady na dodanou elektřinu [CZK/MWh]/Average unit cost of delivered electricity [CZK/MWh]</t>
  </si>
  <si>
    <t>Dodané teplo do výroby z externích zdrojů / Heat delivered to production from own sources</t>
  </si>
  <si>
    <t>Prodejní cena tepla pro výnosy projektu [CZK/MWh]/Heat sales price for project revenues [CZK/MWh]</t>
  </si>
  <si>
    <t>Roční výroba tepla z modernizovaných zdrojů [GWh]/Annual heat production from modernised sources (GWh)</t>
  </si>
  <si>
    <t>Roční výroba elektřiny z modernizovaných zdrojů [GWh]/Annual electricity production from modernised sources (GWh)</t>
  </si>
  <si>
    <t>Dodané teplo do výroby celkem / Total heat delivered to production</t>
  </si>
  <si>
    <t>Roční spotřeba tepla (páry) dodávané z vnějšího zdroje [GWh]/Annual consumption of heat supplied from an external source [GWh]</t>
  </si>
  <si>
    <t>Celkové náklady na paliva a energie, vč. dopravy [CZK/rok] (+)/Total fuel and energy consumption costs, incl. transport (CZK/year (+)</t>
  </si>
  <si>
    <t>Dodaná elektřina do výroby z externích zdrojů / Electricity delivered to production from own sources</t>
  </si>
  <si>
    <t>Dodaná elektřina do výroby celkem / Total electricity delivered to production</t>
  </si>
  <si>
    <t>Roční spotřeba elektřiny dodávané z externího zdroje [GWh]/Annual consumption of electricity supplied from an external source [GWh]</t>
  </si>
  <si>
    <t>Prodej tepla / Heat sold</t>
  </si>
  <si>
    <t>Prodej silové elektřiny / Electricity sold</t>
  </si>
  <si>
    <t>Ostatní tržby / Other revenues</t>
  </si>
  <si>
    <t>Celkové výnosy / Total revenues</t>
  </si>
  <si>
    <t>Ostatní provozní výdaje / Other OpEx (-)</t>
  </si>
  <si>
    <t xml:space="preserve"> Celkové výdaje / Total Expenses (-)</t>
  </si>
  <si>
    <t>Palivo a spotřeba energie / Fuel and energy consumption (-)</t>
  </si>
  <si>
    <t>Způsobilé realizační výdaje (CZK) / Eligible implementation costs (CZK)</t>
  </si>
  <si>
    <t>TDI, BOZP (CZK) / Investor's technical supervision (CZK)</t>
  </si>
  <si>
    <t>Total cash flow to Firm / Celkové peněžní tok do firmy</t>
  </si>
  <si>
    <t>Operational Cash flow to Firm w/o accounting for operating losses / Provozní peněžní tok do firmy bez zahrnutí provozních ztrát</t>
  </si>
  <si>
    <t>NPV w/o accounting for operating losses / Čistá současná hodnota bez započtení provozních ztrát</t>
  </si>
  <si>
    <t>Vyrobené teplo z vlastních zdrojů / Heat production from own sources</t>
  </si>
  <si>
    <t>Prodané teplo z vlastních zdrojů / Heat sales from own sources</t>
  </si>
  <si>
    <t>Vyrobená elektřina z vlastních zdrojů / Electricity production from own sources</t>
  </si>
  <si>
    <t>Prodaná elektřina z vlastních zdrojů / Electricity sales from own sources</t>
  </si>
  <si>
    <t>Výnosy / Revenues</t>
  </si>
  <si>
    <t>Výdaje /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</si>
</sst>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K_č_-;\-* #,##0.00\ _K_č_-;_-* &quot;-&quot;??\ _K_č_-;_-@_-"/>
    <numFmt numFmtId="165" formatCode="0.0"/>
    <numFmt numFmtId="166" formatCode="0.0%"/>
    <numFmt numFmtId="167" formatCode="#,##0.0"/>
    <numFmt numFmtId="168" formatCode="#,##0.0000"/>
    <numFmt numFmtId="169" formatCode="0.000"/>
  </numFmts>
  <fonts count="3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9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theme="0" tint="-0.1499984740745262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1"/>
      <color theme="1" tint="0.499984740745262"/>
      <name val="Calibri"/>
      <family val="2"/>
      <charset val="238"/>
      <scheme val="minor"/>
    </font>
    <font>
      <b/>
      <u/>
      <sz val="11"/>
      <color theme="1" tint="0.499984740745262"/>
      <name val="Calibri"/>
      <family val="2"/>
      <charset val="238"/>
      <scheme val="minor"/>
    </font>
    <font>
      <i/>
      <sz val="11"/>
      <color theme="1" tint="0.49998474074526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rgb="FF0070C0"/>
      <name val="Calibri"/>
      <family val="2"/>
      <charset val="238"/>
      <scheme val="minor"/>
    </font>
    <font>
      <i/>
      <sz val="11"/>
      <color rgb="FF0070C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9.35"/>
      <color theme="1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11"/>
      <color theme="8" tint="0.79998168889431442"/>
      <name val="Calibri"/>
      <family val="2"/>
      <charset val="238"/>
      <scheme val="minor"/>
    </font>
    <font>
      <i/>
      <sz val="11"/>
      <color theme="0" tint="-0.249977111117893"/>
      <name val="Calibri"/>
      <family val="2"/>
      <charset val="238"/>
      <scheme val="minor"/>
    </font>
    <font>
      <b/>
      <i/>
      <sz val="11"/>
      <color theme="0" tint="-0.249977111117893"/>
      <name val="Calibri"/>
      <family val="2"/>
      <charset val="238"/>
      <scheme val="minor"/>
    </font>
    <font>
      <i/>
      <sz val="11"/>
      <color theme="0" tint="-0.249977111117893"/>
      <name val="Calibri"/>
      <family val="2"/>
      <charset val="238"/>
    </font>
    <font>
      <i/>
      <sz val="9.35"/>
      <color theme="0" tint="-0.249977111117893"/>
      <name val="Calibri"/>
      <family val="2"/>
      <charset val="238"/>
    </font>
    <font>
      <i/>
      <sz val="11"/>
      <color theme="0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5">
    <xf numFmtId="0" fontId="0" fillId="0" borderId="0" xfId="0"/>
    <xf numFmtId="0" fontId="3" fillId="0" borderId="0" xfId="0" applyFont="1" applyProtection="1"/>
    <xf numFmtId="0" fontId="0" fillId="2" borderId="1" xfId="0" applyFill="1" applyBorder="1" applyProtection="1"/>
    <xf numFmtId="0" fontId="0" fillId="0" borderId="0" xfId="0" applyProtection="1"/>
    <xf numFmtId="3" fontId="0" fillId="3" borderId="1" xfId="0" applyNumberFormat="1" applyFill="1" applyBorder="1" applyProtection="1"/>
    <xf numFmtId="3" fontId="0" fillId="0" borderId="1" xfId="0" applyNumberFormat="1" applyFill="1" applyBorder="1" applyProtection="1"/>
    <xf numFmtId="3" fontId="0" fillId="4" borderId="5" xfId="0" applyNumberFormat="1" applyFill="1" applyBorder="1" applyProtection="1"/>
    <xf numFmtId="3" fontId="0" fillId="5" borderId="16" xfId="0" applyNumberFormat="1" applyFill="1" applyBorder="1" applyProtection="1"/>
    <xf numFmtId="0" fontId="10" fillId="5" borderId="0" xfId="0" applyFont="1" applyFill="1" applyBorder="1" applyAlignment="1" applyProtection="1">
      <alignment horizontal="left" indent="1"/>
    </xf>
    <xf numFmtId="0" fontId="3" fillId="0" borderId="0" xfId="0" applyFont="1" applyAlignment="1" applyProtection="1">
      <alignment horizontal="right" vertical="center" indent="2"/>
    </xf>
    <xf numFmtId="0" fontId="0" fillId="0" borderId="0" xfId="0" applyFill="1" applyProtection="1"/>
    <xf numFmtId="1" fontId="0" fillId="0" borderId="0" xfId="1" applyNumberFormat="1" applyFont="1" applyFill="1" applyBorder="1" applyProtection="1"/>
    <xf numFmtId="1" fontId="10" fillId="0" borderId="0" xfId="1" applyNumberFormat="1" applyFont="1" applyFill="1" applyBorder="1" applyAlignment="1" applyProtection="1">
      <alignment horizontal="left" indent="1"/>
    </xf>
    <xf numFmtId="0" fontId="0" fillId="0" borderId="0" xfId="0" applyFill="1" applyBorder="1" applyProtection="1"/>
    <xf numFmtId="1" fontId="0" fillId="0" borderId="1" xfId="1" applyNumberFormat="1" applyFont="1" applyFill="1" applyBorder="1" applyProtection="1"/>
    <xf numFmtId="1" fontId="3" fillId="0" borderId="2" xfId="1" applyNumberFormat="1" applyFont="1" applyFill="1" applyBorder="1" applyProtection="1"/>
    <xf numFmtId="1" fontId="0" fillId="0" borderId="3" xfId="1" applyNumberFormat="1" applyFont="1" applyFill="1" applyBorder="1" applyProtection="1"/>
    <xf numFmtId="165" fontId="0" fillId="0" borderId="1" xfId="1" applyNumberFormat="1" applyFont="1" applyFill="1" applyBorder="1" applyProtection="1"/>
    <xf numFmtId="9" fontId="0" fillId="0" borderId="1" xfId="2" applyFont="1" applyFill="1" applyBorder="1" applyProtection="1"/>
    <xf numFmtId="0" fontId="3" fillId="0" borderId="0" xfId="0" applyFont="1" applyFill="1" applyProtection="1"/>
    <xf numFmtId="0" fontId="10" fillId="0" borderId="0" xfId="0" applyFont="1" applyProtection="1"/>
    <xf numFmtId="10" fontId="0" fillId="0" borderId="0" xfId="0" applyNumberFormat="1" applyFill="1" applyProtection="1"/>
    <xf numFmtId="0" fontId="0" fillId="0" borderId="0" xfId="0" applyAlignment="1" applyProtection="1">
      <alignment horizontal="left" indent="1"/>
    </xf>
    <xf numFmtId="1" fontId="0" fillId="0" borderId="0" xfId="0" applyNumberFormat="1" applyFill="1" applyProtection="1"/>
    <xf numFmtId="3" fontId="3" fillId="0" borderId="1" xfId="1" applyNumberFormat="1" applyFont="1" applyFill="1" applyBorder="1" applyProtection="1"/>
    <xf numFmtId="0" fontId="4" fillId="0" borderId="0" xfId="0" applyFont="1" applyProtection="1"/>
    <xf numFmtId="166" fontId="0" fillId="0" borderId="0" xfId="0" applyNumberFormat="1" applyFill="1" applyProtection="1"/>
    <xf numFmtId="166" fontId="5" fillId="0" borderId="0" xfId="0" applyNumberFormat="1" applyFont="1" applyProtection="1"/>
    <xf numFmtId="166" fontId="0" fillId="0" borderId="0" xfId="0" applyNumberFormat="1" applyProtection="1"/>
    <xf numFmtId="3" fontId="3" fillId="0" borderId="17" xfId="1" applyNumberFormat="1" applyFont="1" applyFill="1" applyBorder="1" applyProtection="1"/>
    <xf numFmtId="3" fontId="0" fillId="0" borderId="0" xfId="0" applyNumberFormat="1" applyProtection="1"/>
    <xf numFmtId="3" fontId="0" fillId="0" borderId="0" xfId="0" applyNumberFormat="1" applyFill="1" applyProtection="1"/>
    <xf numFmtId="3" fontId="11" fillId="0" borderId="17" xfId="1" applyNumberFormat="1" applyFont="1" applyFill="1" applyBorder="1" applyProtection="1"/>
    <xf numFmtId="10" fontId="3" fillId="0" borderId="0" xfId="0" applyNumberFormat="1" applyFont="1" applyFill="1" applyProtection="1"/>
    <xf numFmtId="3" fontId="3" fillId="0" borderId="0" xfId="0" applyNumberFormat="1" applyFont="1" applyProtection="1"/>
    <xf numFmtId="0" fontId="0" fillId="0" borderId="0" xfId="0" applyNumberFormat="1" applyProtection="1"/>
    <xf numFmtId="0" fontId="0" fillId="0" borderId="0" xfId="0" applyFill="1" applyAlignment="1" applyProtection="1">
      <alignment horizontal="left" indent="2"/>
    </xf>
    <xf numFmtId="3" fontId="3" fillId="0" borderId="16" xfId="1" applyNumberFormat="1" applyFont="1" applyFill="1" applyBorder="1" applyAlignment="1" applyProtection="1"/>
    <xf numFmtId="3" fontId="3" fillId="0" borderId="0" xfId="1" applyNumberFormat="1" applyFont="1" applyFill="1" applyBorder="1" applyAlignment="1" applyProtection="1"/>
    <xf numFmtId="0" fontId="0" fillId="0" borderId="0" xfId="0" applyFont="1" applyFill="1" applyProtection="1"/>
    <xf numFmtId="0" fontId="0" fillId="0" borderId="0" xfId="0" applyFont="1" applyProtection="1"/>
    <xf numFmtId="0" fontId="2" fillId="0" borderId="0" xfId="0" applyFont="1" applyProtection="1"/>
    <xf numFmtId="3" fontId="2" fillId="0" borderId="0" xfId="0" applyNumberFormat="1" applyFont="1" applyProtection="1"/>
    <xf numFmtId="3" fontId="6" fillId="0" borderId="0" xfId="0" applyNumberFormat="1" applyFont="1" applyProtection="1"/>
    <xf numFmtId="3" fontId="3" fillId="0" borderId="16" xfId="1" applyNumberFormat="1" applyFont="1" applyFill="1" applyBorder="1" applyProtection="1"/>
    <xf numFmtId="9" fontId="0" fillId="0" borderId="0" xfId="0" applyNumberFormat="1" applyProtection="1"/>
    <xf numFmtId="1" fontId="0" fillId="2" borderId="1" xfId="1" applyNumberFormat="1" applyFont="1" applyFill="1" applyBorder="1" applyProtection="1">
      <protection locked="0"/>
    </xf>
    <xf numFmtId="3" fontId="0" fillId="2" borderId="1" xfId="1" applyNumberFormat="1" applyFont="1" applyFill="1" applyBorder="1" applyProtection="1">
      <protection locked="0"/>
    </xf>
    <xf numFmtId="10" fontId="0" fillId="2" borderId="1" xfId="2" applyNumberFormat="1" applyFont="1" applyFill="1" applyBorder="1" applyProtection="1">
      <protection locked="0"/>
    </xf>
    <xf numFmtId="168" fontId="0" fillId="2" borderId="1" xfId="1" applyNumberFormat="1" applyFont="1" applyFill="1" applyBorder="1" applyProtection="1">
      <protection locked="0"/>
    </xf>
    <xf numFmtId="3" fontId="1" fillId="2" borderId="1" xfId="1" applyNumberFormat="1" applyFont="1" applyFill="1" applyBorder="1" applyProtection="1">
      <protection locked="0"/>
    </xf>
    <xf numFmtId="3" fontId="3" fillId="2" borderId="1" xfId="1" applyNumberFormat="1" applyFont="1" applyFill="1" applyBorder="1" applyProtection="1">
      <protection locked="0"/>
    </xf>
    <xf numFmtId="3" fontId="3" fillId="2" borderId="1" xfId="2" applyNumberFormat="1" applyFont="1" applyFill="1" applyBorder="1" applyProtection="1">
      <protection locked="0"/>
    </xf>
    <xf numFmtId="3" fontId="0" fillId="0" borderId="1" xfId="1" applyNumberFormat="1" applyFont="1" applyFill="1" applyBorder="1" applyProtection="1">
      <protection locked="0"/>
    </xf>
    <xf numFmtId="0" fontId="3" fillId="0" borderId="4" xfId="0" applyFont="1" applyBorder="1" applyProtection="1"/>
    <xf numFmtId="0" fontId="0" fillId="0" borderId="4" xfId="0" applyBorder="1" applyProtection="1"/>
    <xf numFmtId="0" fontId="0" fillId="0" borderId="4" xfId="0" applyFill="1" applyBorder="1" applyProtection="1"/>
    <xf numFmtId="0" fontId="3" fillId="0" borderId="4" xfId="0" applyFont="1" applyFill="1" applyBorder="1" applyProtection="1"/>
    <xf numFmtId="0" fontId="3" fillId="0" borderId="0" xfId="0" applyFont="1" applyBorder="1" applyProtection="1"/>
    <xf numFmtId="0" fontId="0" fillId="0" borderId="0" xfId="0" applyBorder="1" applyProtection="1"/>
    <xf numFmtId="0" fontId="3" fillId="0" borderId="0" xfId="0" applyFont="1" applyFill="1" applyBorder="1" applyProtection="1"/>
    <xf numFmtId="0" fontId="0" fillId="0" borderId="0" xfId="0" applyFont="1" applyBorder="1" applyAlignment="1" applyProtection="1">
      <alignment horizontal="left"/>
    </xf>
    <xf numFmtId="0" fontId="0" fillId="0" borderId="0" xfId="0" applyFont="1" applyBorder="1" applyAlignment="1" applyProtection="1">
      <alignment horizontal="center"/>
    </xf>
    <xf numFmtId="0" fontId="0" fillId="0" borderId="0" xfId="0" applyFont="1" applyBorder="1" applyProtection="1"/>
    <xf numFmtId="0" fontId="0" fillId="0" borderId="0" xfId="0" applyFont="1" applyFill="1" applyBorder="1" applyProtection="1"/>
    <xf numFmtId="0" fontId="0" fillId="0" borderId="0" xfId="0" applyAlignment="1" applyProtection="1">
      <alignment horizontal="center"/>
    </xf>
    <xf numFmtId="9" fontId="6" fillId="0" borderId="0" xfId="2" applyFont="1" applyAlignment="1" applyProtection="1">
      <alignment horizontal="right"/>
    </xf>
    <xf numFmtId="9" fontId="6" fillId="0" borderId="0" xfId="2" applyFont="1" applyFill="1" applyAlignment="1" applyProtection="1">
      <alignment horizontal="right"/>
    </xf>
    <xf numFmtId="0" fontId="0" fillId="0" borderId="0" xfId="0" applyFill="1" applyAlignment="1" applyProtection="1">
      <alignment horizontal="center"/>
    </xf>
    <xf numFmtId="3" fontId="0" fillId="0" borderId="0" xfId="0" applyNumberFormat="1" applyFill="1" applyBorder="1" applyProtection="1"/>
    <xf numFmtId="0" fontId="6" fillId="0" borderId="0" xfId="0" applyFont="1" applyFill="1" applyProtection="1"/>
    <xf numFmtId="3" fontId="9" fillId="0" borderId="1" xfId="0" applyNumberFormat="1" applyFont="1" applyFill="1" applyBorder="1" applyProtection="1"/>
    <xf numFmtId="0" fontId="0" fillId="0" borderId="0" xfId="0" applyAlignment="1" applyProtection="1">
      <alignment horizontal="left"/>
    </xf>
    <xf numFmtId="0" fontId="6" fillId="0" borderId="0" xfId="0" applyFont="1" applyFill="1" applyAlignment="1" applyProtection="1">
      <alignment horizontal="right"/>
    </xf>
    <xf numFmtId="3" fontId="0" fillId="3" borderId="5" xfId="0" applyNumberFormat="1" applyFill="1" applyBorder="1" applyProtection="1"/>
    <xf numFmtId="0" fontId="0" fillId="0" borderId="6" xfId="0" applyFont="1" applyBorder="1" applyAlignment="1" applyProtection="1">
      <alignment horizontal="left"/>
    </xf>
    <xf numFmtId="0" fontId="0" fillId="0" borderId="6" xfId="0" applyFont="1" applyBorder="1" applyAlignment="1" applyProtection="1">
      <alignment horizontal="center"/>
    </xf>
    <xf numFmtId="0" fontId="0" fillId="0" borderId="6" xfId="0" applyFont="1" applyBorder="1" applyProtection="1"/>
    <xf numFmtId="0" fontId="0" fillId="0" borderId="6" xfId="0" applyFont="1" applyFill="1" applyBorder="1" applyProtection="1"/>
    <xf numFmtId="3" fontId="0" fillId="0" borderId="7" xfId="0" applyNumberFormat="1" applyFill="1" applyBorder="1" applyProtection="1"/>
    <xf numFmtId="4" fontId="0" fillId="0" borderId="0" xfId="0" applyNumberFormat="1" applyFill="1" applyProtection="1"/>
    <xf numFmtId="9" fontId="0" fillId="0" borderId="0" xfId="0" applyNumberFormat="1" applyFill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3" fontId="3" fillId="0" borderId="1" xfId="0" applyNumberFormat="1" applyFont="1" applyFill="1" applyBorder="1" applyProtection="1"/>
    <xf numFmtId="0" fontId="10" fillId="0" borderId="0" xfId="0" applyFont="1" applyBorder="1" applyProtection="1"/>
    <xf numFmtId="0" fontId="10" fillId="0" borderId="0" xfId="0" applyFont="1" applyBorder="1" applyAlignment="1" applyProtection="1">
      <alignment horizontal="left"/>
    </xf>
    <xf numFmtId="0" fontId="0" fillId="0" borderId="0" xfId="0" applyFont="1" applyAlignment="1" applyProtection="1">
      <alignment horizontal="center"/>
    </xf>
    <xf numFmtId="0" fontId="10" fillId="0" borderId="0" xfId="0" applyFont="1" applyFill="1" applyBorder="1" applyProtection="1"/>
    <xf numFmtId="166" fontId="10" fillId="0" borderId="1" xfId="2" applyNumberFormat="1" applyFont="1" applyFill="1" applyBorder="1" applyAlignment="1" applyProtection="1">
      <alignment horizontal="right"/>
    </xf>
    <xf numFmtId="3" fontId="0" fillId="0" borderId="1" xfId="0" applyNumberFormat="1" applyFont="1" applyFill="1" applyBorder="1" applyProtection="1"/>
    <xf numFmtId="9" fontId="3" fillId="0" borderId="1" xfId="0" applyNumberFormat="1" applyFont="1" applyFill="1" applyBorder="1" applyProtection="1"/>
    <xf numFmtId="0" fontId="3" fillId="0" borderId="0" xfId="0" applyFont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3" fontId="3" fillId="0" borderId="4" xfId="0" applyNumberFormat="1" applyFont="1" applyBorder="1" applyProtection="1"/>
    <xf numFmtId="167" fontId="0" fillId="0" borderId="0" xfId="0" applyNumberFormat="1" applyProtection="1"/>
    <xf numFmtId="167" fontId="0" fillId="0" borderId="0" xfId="0" applyNumberFormat="1" applyFill="1" applyProtection="1"/>
    <xf numFmtId="0" fontId="3" fillId="0" borderId="8" xfId="0" applyFont="1" applyBorder="1" applyProtection="1"/>
    <xf numFmtId="0" fontId="3" fillId="0" borderId="9" xfId="0" applyFont="1" applyBorder="1" applyAlignment="1" applyProtection="1">
      <alignment horizontal="center"/>
    </xf>
    <xf numFmtId="10" fontId="0" fillId="0" borderId="0" xfId="0" applyNumberFormat="1" applyFill="1" applyBorder="1" applyProtection="1"/>
    <xf numFmtId="0" fontId="3" fillId="0" borderId="11" xfId="0" applyFont="1" applyFill="1" applyBorder="1" applyProtection="1"/>
    <xf numFmtId="0" fontId="3" fillId="0" borderId="12" xfId="0" applyFont="1" applyFill="1" applyBorder="1" applyAlignment="1" applyProtection="1">
      <alignment horizontal="center"/>
    </xf>
    <xf numFmtId="10" fontId="0" fillId="0" borderId="12" xfId="0" applyNumberFormat="1" applyFill="1" applyBorder="1" applyProtection="1"/>
    <xf numFmtId="4" fontId="3" fillId="0" borderId="9" xfId="0" applyNumberFormat="1" applyFont="1" applyFill="1" applyBorder="1" applyProtection="1"/>
    <xf numFmtId="4" fontId="3" fillId="0" borderId="0" xfId="0" applyNumberFormat="1" applyFont="1" applyFill="1" applyBorder="1" applyProtection="1"/>
    <xf numFmtId="0" fontId="3" fillId="0" borderId="13" xfId="0" applyFont="1" applyBorder="1" applyProtection="1"/>
    <xf numFmtId="0" fontId="3" fillId="0" borderId="14" xfId="0" applyFont="1" applyBorder="1" applyAlignment="1" applyProtection="1">
      <alignment horizontal="center"/>
    </xf>
    <xf numFmtId="4" fontId="3" fillId="0" borderId="14" xfId="0" applyNumberFormat="1" applyFont="1" applyFill="1" applyBorder="1" applyProtection="1"/>
    <xf numFmtId="10" fontId="0" fillId="0" borderId="0" xfId="2" applyNumberFormat="1" applyFont="1" applyFill="1" applyProtection="1"/>
    <xf numFmtId="3" fontId="3" fillId="0" borderId="9" xfId="0" applyNumberFormat="1" applyFont="1" applyFill="1" applyBorder="1" applyProtection="1"/>
    <xf numFmtId="3" fontId="3" fillId="0" borderId="0" xfId="0" applyNumberFormat="1" applyFont="1" applyFill="1" applyBorder="1" applyProtection="1"/>
    <xf numFmtId="3" fontId="3" fillId="0" borderId="14" xfId="0" applyNumberFormat="1" applyFont="1" applyFill="1" applyBorder="1" applyProtection="1"/>
    <xf numFmtId="0" fontId="3" fillId="0" borderId="0" xfId="0" applyFont="1" applyFill="1" applyBorder="1" applyAlignment="1" applyProtection="1">
      <alignment horizont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center"/>
    </xf>
    <xf numFmtId="0" fontId="0" fillId="2" borderId="0" xfId="0" applyFill="1" applyProtection="1"/>
    <xf numFmtId="0" fontId="12" fillId="2" borderId="0" xfId="0" applyFont="1" applyFill="1" applyProtection="1"/>
    <xf numFmtId="0" fontId="13" fillId="2" borderId="0" xfId="0" applyFont="1" applyFill="1" applyBorder="1" applyProtection="1"/>
    <xf numFmtId="0" fontId="13" fillId="2" borderId="0" xfId="0" applyFont="1" applyFill="1" applyBorder="1" applyAlignment="1" applyProtection="1">
      <alignment horizontal="center"/>
    </xf>
    <xf numFmtId="0" fontId="14" fillId="2" borderId="0" xfId="0" applyFont="1" applyFill="1" applyBorder="1" applyProtection="1"/>
    <xf numFmtId="0" fontId="12" fillId="2" borderId="0" xfId="0" applyFont="1" applyFill="1" applyBorder="1" applyAlignment="1" applyProtection="1">
      <alignment horizontal="left"/>
    </xf>
    <xf numFmtId="0" fontId="13" fillId="2" borderId="0" xfId="0" applyFont="1" applyFill="1" applyProtection="1"/>
    <xf numFmtId="0" fontId="15" fillId="2" borderId="0" xfId="0" applyFont="1" applyFill="1" applyBorder="1" applyProtection="1"/>
    <xf numFmtId="0" fontId="12" fillId="2" borderId="0" xfId="0" applyFont="1" applyFill="1" applyBorder="1" applyAlignment="1" applyProtection="1">
      <alignment horizontal="center"/>
    </xf>
    <xf numFmtId="0" fontId="12" fillId="2" borderId="0" xfId="0" applyFont="1" applyFill="1" applyBorder="1" applyProtection="1"/>
    <xf numFmtId="9" fontId="12" fillId="2" borderId="0" xfId="0" applyNumberFormat="1" applyFont="1" applyFill="1" applyBorder="1" applyProtection="1"/>
    <xf numFmtId="3" fontId="12" fillId="2" borderId="0" xfId="0" applyNumberFormat="1" applyFont="1" applyFill="1" applyBorder="1" applyProtection="1"/>
    <xf numFmtId="10" fontId="0" fillId="3" borderId="10" xfId="0" applyNumberFormat="1" applyFill="1" applyBorder="1" applyProtection="1">
      <protection locked="0"/>
    </xf>
    <xf numFmtId="3" fontId="3" fillId="3" borderId="1" xfId="0" applyNumberFormat="1" applyFont="1" applyFill="1" applyBorder="1" applyProtection="1">
      <protection locked="0"/>
    </xf>
    <xf numFmtId="3" fontId="0" fillId="3" borderId="5" xfId="0" applyNumberFormat="1" applyFill="1" applyBorder="1" applyProtection="1">
      <protection locked="0"/>
    </xf>
    <xf numFmtId="166" fontId="0" fillId="3" borderId="1" xfId="0" applyNumberFormat="1" applyFill="1" applyBorder="1" applyProtection="1">
      <protection locked="0"/>
    </xf>
    <xf numFmtId="3" fontId="0" fillId="3" borderId="1" xfId="0" applyNumberFormat="1" applyFill="1" applyBorder="1" applyProtection="1">
      <protection locked="0"/>
    </xf>
    <xf numFmtId="0" fontId="0" fillId="0" borderId="17" xfId="0" applyFill="1" applyBorder="1" applyProtection="1"/>
    <xf numFmtId="0" fontId="10" fillId="5" borderId="0" xfId="0" applyFont="1" applyFill="1" applyBorder="1" applyAlignment="1" applyProtection="1">
      <alignment horizontal="left" indent="1"/>
    </xf>
    <xf numFmtId="9" fontId="0" fillId="0" borderId="1" xfId="1" applyNumberFormat="1" applyFont="1" applyFill="1" applyBorder="1" applyProtection="1"/>
    <xf numFmtId="0" fontId="12" fillId="2" borderId="0" xfId="0" applyFont="1" applyFill="1" applyBorder="1" applyAlignment="1" applyProtection="1">
      <alignment horizontal="left" indent="2"/>
    </xf>
    <xf numFmtId="3" fontId="12" fillId="2" borderId="0" xfId="0" applyNumberFormat="1" applyFont="1" applyFill="1" applyBorder="1" applyAlignment="1" applyProtection="1">
      <alignment horizontal="right"/>
    </xf>
    <xf numFmtId="0" fontId="12" fillId="2" borderId="0" xfId="0" applyFont="1" applyFill="1" applyBorder="1" applyAlignment="1" applyProtection="1">
      <alignment horizontal="left" indent="1"/>
    </xf>
    <xf numFmtId="3" fontId="13" fillId="2" borderId="0" xfId="0" applyNumberFormat="1" applyFont="1" applyFill="1" applyBorder="1" applyProtection="1"/>
    <xf numFmtId="166" fontId="15" fillId="2" borderId="0" xfId="2" applyNumberFormat="1" applyFont="1" applyFill="1" applyBorder="1" applyAlignment="1" applyProtection="1">
      <alignment horizontal="right"/>
    </xf>
    <xf numFmtId="3" fontId="12" fillId="2" borderId="0" xfId="1" applyNumberFormat="1" applyFont="1" applyFill="1" applyBorder="1" applyProtection="1"/>
    <xf numFmtId="166" fontId="12" fillId="2" borderId="0" xfId="2" applyNumberFormat="1" applyFont="1" applyFill="1" applyBorder="1" applyAlignment="1" applyProtection="1">
      <alignment horizontal="right"/>
    </xf>
    <xf numFmtId="0" fontId="0" fillId="2" borderId="0" xfId="0" applyFill="1" applyBorder="1" applyProtection="1"/>
    <xf numFmtId="0" fontId="3" fillId="0" borderId="0" xfId="0" applyFont="1" applyAlignment="1" applyProtection="1">
      <alignment horizontal="left" indent="1"/>
    </xf>
    <xf numFmtId="0" fontId="0" fillId="0" borderId="0" xfId="0" applyFill="1" applyBorder="1" applyAlignment="1" applyProtection="1">
      <alignment horizontal="left" indent="1"/>
    </xf>
    <xf numFmtId="0" fontId="3" fillId="0" borderId="0" xfId="0" applyFont="1" applyFill="1" applyAlignment="1" applyProtection="1">
      <alignment horizontal="left" indent="1"/>
    </xf>
    <xf numFmtId="0" fontId="0" fillId="0" borderId="0" xfId="0" applyAlignment="1" applyProtection="1">
      <alignment horizontal="left" indent="2"/>
    </xf>
    <xf numFmtId="3" fontId="3" fillId="0" borderId="0" xfId="0" applyNumberFormat="1" applyFont="1" applyAlignment="1" applyProtection="1">
      <alignment horizontal="left" indent="1"/>
    </xf>
    <xf numFmtId="0" fontId="0" fillId="0" borderId="0" xfId="0" applyFont="1" applyFill="1" applyAlignment="1" applyProtection="1">
      <alignment horizontal="left" indent="3"/>
    </xf>
    <xf numFmtId="0" fontId="0" fillId="0" borderId="0" xfId="0" applyFill="1" applyAlignment="1" applyProtection="1">
      <alignment horizontal="left" indent="3"/>
    </xf>
    <xf numFmtId="0" fontId="0" fillId="0" borderId="0" xfId="0" applyFont="1" applyAlignment="1" applyProtection="1">
      <alignment horizontal="left" indent="2"/>
    </xf>
    <xf numFmtId="0" fontId="3" fillId="0" borderId="0" xfId="0" applyFont="1" applyAlignment="1" applyProtection="1">
      <alignment horizontal="left" wrapText="1" indent="1"/>
    </xf>
    <xf numFmtId="0" fontId="22" fillId="6" borderId="0" xfId="0" applyFont="1" applyFill="1" applyProtection="1"/>
    <xf numFmtId="1" fontId="23" fillId="0" borderId="0" xfId="1" applyNumberFormat="1" applyFont="1" applyFill="1" applyBorder="1" applyAlignment="1" applyProtection="1">
      <alignment horizontal="left" indent="1"/>
    </xf>
    <xf numFmtId="0" fontId="23" fillId="0" borderId="0" xfId="0" applyFont="1" applyAlignment="1" applyProtection="1">
      <alignment wrapText="1"/>
    </xf>
    <xf numFmtId="0" fontId="24" fillId="0" borderId="0" xfId="0" applyFont="1" applyAlignment="1" applyProtection="1">
      <alignment horizontal="left" indent="1"/>
    </xf>
    <xf numFmtId="0" fontId="23" fillId="0" borderId="0" xfId="0" applyFont="1" applyProtection="1"/>
    <xf numFmtId="0" fontId="23" fillId="0" borderId="0" xfId="0" applyFont="1" applyFill="1" applyProtection="1"/>
    <xf numFmtId="0" fontId="23" fillId="0" borderId="0" xfId="0" applyFont="1" applyAlignment="1" applyProtection="1">
      <alignment horizontal="left" indent="1"/>
    </xf>
    <xf numFmtId="1" fontId="23" fillId="0" borderId="1" xfId="1" applyNumberFormat="1" applyFont="1" applyFill="1" applyBorder="1" applyProtection="1"/>
    <xf numFmtId="1" fontId="23" fillId="0" borderId="0" xfId="1" applyNumberFormat="1" applyFont="1" applyFill="1" applyBorder="1" applyProtection="1"/>
    <xf numFmtId="0" fontId="23" fillId="0" borderId="0" xfId="0" applyFont="1" applyFill="1" applyBorder="1" applyAlignment="1" applyProtection="1">
      <alignment horizontal="left" indent="1"/>
    </xf>
    <xf numFmtId="1" fontId="24" fillId="0" borderId="2" xfId="1" applyNumberFormat="1" applyFont="1" applyFill="1" applyBorder="1" applyProtection="1"/>
    <xf numFmtId="1" fontId="23" fillId="0" borderId="3" xfId="1" applyNumberFormat="1" applyFont="1" applyFill="1" applyBorder="1" applyProtection="1"/>
    <xf numFmtId="10" fontId="23" fillId="2" borderId="1" xfId="2" applyNumberFormat="1" applyFont="1" applyFill="1" applyBorder="1" applyProtection="1">
      <protection locked="0"/>
    </xf>
    <xf numFmtId="165" fontId="23" fillId="0" borderId="1" xfId="1" applyNumberFormat="1" applyFont="1" applyFill="1" applyBorder="1" applyProtection="1"/>
    <xf numFmtId="9" fontId="23" fillId="0" borderId="1" xfId="2" applyFont="1" applyFill="1" applyBorder="1" applyProtection="1"/>
    <xf numFmtId="0" fontId="24" fillId="0" borderId="0" xfId="0" applyFont="1" applyFill="1" applyAlignment="1" applyProtection="1">
      <alignment horizontal="left" indent="1"/>
    </xf>
    <xf numFmtId="10" fontId="23" fillId="0" borderId="0" xfId="0" applyNumberFormat="1" applyFont="1" applyFill="1" applyProtection="1"/>
    <xf numFmtId="0" fontId="23" fillId="0" borderId="0" xfId="0" applyFont="1" applyAlignment="1" applyProtection="1">
      <alignment horizontal="left" indent="2"/>
    </xf>
    <xf numFmtId="1" fontId="23" fillId="0" borderId="0" xfId="0" applyNumberFormat="1" applyFont="1" applyFill="1" applyProtection="1"/>
    <xf numFmtId="3" fontId="24" fillId="0" borderId="1" xfId="1" applyNumberFormat="1" applyFont="1" applyFill="1" applyBorder="1" applyProtection="1"/>
    <xf numFmtId="3" fontId="24" fillId="0" borderId="17" xfId="1" applyNumberFormat="1" applyFont="1" applyFill="1" applyBorder="1" applyProtection="1"/>
    <xf numFmtId="0" fontId="24" fillId="0" borderId="0" xfId="0" applyFont="1" applyFill="1" applyProtection="1"/>
    <xf numFmtId="3" fontId="24" fillId="2" borderId="1" xfId="1" applyNumberFormat="1" applyFont="1" applyFill="1" applyBorder="1" applyProtection="1">
      <protection locked="0"/>
    </xf>
    <xf numFmtId="0" fontId="24" fillId="0" borderId="0" xfId="0" applyFont="1" applyProtection="1"/>
    <xf numFmtId="3" fontId="24" fillId="0" borderId="0" xfId="0" applyNumberFormat="1" applyFont="1" applyAlignment="1" applyProtection="1">
      <alignment horizontal="left" indent="1"/>
    </xf>
    <xf numFmtId="3" fontId="24" fillId="0" borderId="0" xfId="0" applyNumberFormat="1" applyFont="1" applyProtection="1"/>
    <xf numFmtId="169" fontId="23" fillId="0" borderId="1" xfId="1" applyNumberFormat="1" applyFont="1" applyFill="1" applyBorder="1" applyProtection="1"/>
    <xf numFmtId="3" fontId="23" fillId="2" borderId="1" xfId="1" applyNumberFormat="1" applyFont="1" applyFill="1" applyBorder="1" applyProtection="1">
      <protection locked="0"/>
    </xf>
    <xf numFmtId="0" fontId="23" fillId="0" borderId="0" xfId="0" applyFont="1" applyFill="1" applyAlignment="1" applyProtection="1">
      <alignment horizontal="left" indent="3"/>
    </xf>
    <xf numFmtId="0" fontId="23" fillId="0" borderId="0" xfId="0" applyNumberFormat="1" applyFont="1" applyProtection="1"/>
    <xf numFmtId="3" fontId="23" fillId="0" borderId="1" xfId="1" applyNumberFormat="1" applyFont="1" applyFill="1" applyBorder="1" applyProtection="1">
      <protection locked="0"/>
    </xf>
    <xf numFmtId="0" fontId="23" fillId="0" borderId="0" xfId="0" applyFont="1" applyFill="1" applyAlignment="1" applyProtection="1">
      <alignment horizontal="left" indent="2"/>
    </xf>
    <xf numFmtId="3" fontId="24" fillId="0" borderId="16" xfId="1" applyNumberFormat="1" applyFont="1" applyFill="1" applyBorder="1" applyAlignment="1" applyProtection="1"/>
    <xf numFmtId="3" fontId="24" fillId="0" borderId="0" xfId="1" applyNumberFormat="1" applyFont="1" applyFill="1" applyBorder="1" applyAlignment="1" applyProtection="1"/>
    <xf numFmtId="0" fontId="23" fillId="0" borderId="1" xfId="1" applyNumberFormat="1" applyFont="1" applyFill="1" applyBorder="1" applyProtection="1"/>
    <xf numFmtId="0" fontId="24" fillId="0" borderId="0" xfId="0" applyFont="1" applyAlignment="1" applyProtection="1">
      <alignment horizontal="left" wrapText="1" indent="1"/>
    </xf>
    <xf numFmtId="3" fontId="23" fillId="0" borderId="0" xfId="0" applyNumberFormat="1" applyFont="1" applyProtection="1"/>
    <xf numFmtId="3" fontId="24" fillId="0" borderId="16" xfId="1" applyNumberFormat="1" applyFont="1" applyFill="1" applyBorder="1" applyProtection="1"/>
    <xf numFmtId="0" fontId="11" fillId="0" borderId="0" xfId="0" applyFont="1" applyProtection="1"/>
    <xf numFmtId="3" fontId="11" fillId="2" borderId="1" xfId="1" applyNumberFormat="1" applyFont="1" applyFill="1" applyBorder="1" applyProtection="1">
      <protection locked="0"/>
    </xf>
    <xf numFmtId="0" fontId="16" fillId="6" borderId="0" xfId="0" applyFont="1" applyFill="1" applyProtection="1"/>
    <xf numFmtId="0" fontId="11" fillId="6" borderId="0" xfId="0" applyFont="1" applyFill="1" applyAlignment="1" applyProtection="1">
      <alignment horizontal="left" indent="1"/>
    </xf>
    <xf numFmtId="0" fontId="16" fillId="6" borderId="0" xfId="0" applyFont="1" applyFill="1" applyAlignment="1" applyProtection="1">
      <alignment horizontal="left" indent="2"/>
    </xf>
    <xf numFmtId="0" fontId="11" fillId="6" borderId="0" xfId="0" applyFont="1" applyFill="1" applyAlignment="1" applyProtection="1">
      <alignment horizontal="left" indent="2"/>
    </xf>
    <xf numFmtId="0" fontId="16" fillId="6" borderId="0" xfId="0" applyFont="1" applyFill="1" applyAlignment="1" applyProtection="1">
      <alignment horizontal="left" indent="1"/>
    </xf>
    <xf numFmtId="10" fontId="16" fillId="6" borderId="0" xfId="0" applyNumberFormat="1" applyFont="1" applyFill="1" applyProtection="1"/>
    <xf numFmtId="3" fontId="16" fillId="6" borderId="0" xfId="0" applyNumberFormat="1" applyFont="1" applyFill="1" applyProtection="1"/>
    <xf numFmtId="0" fontId="11" fillId="6" borderId="0" xfId="0" applyFont="1" applyFill="1" applyProtection="1"/>
    <xf numFmtId="10" fontId="11" fillId="6" borderId="0" xfId="0" applyNumberFormat="1" applyFont="1" applyFill="1" applyProtection="1"/>
    <xf numFmtId="9" fontId="16" fillId="0" borderId="17" xfId="2" applyFont="1" applyFill="1" applyBorder="1" applyProtection="1"/>
    <xf numFmtId="1" fontId="16" fillId="0" borderId="17" xfId="1" applyNumberFormat="1" applyFont="1" applyFill="1" applyBorder="1" applyProtection="1"/>
    <xf numFmtId="0" fontId="23" fillId="5" borderId="0" xfId="0" applyFont="1" applyFill="1" applyAlignment="1" applyProtection="1">
      <alignment horizontal="left" indent="1"/>
    </xf>
    <xf numFmtId="0" fontId="23" fillId="5" borderId="0" xfId="0" applyFont="1" applyFill="1" applyProtection="1"/>
    <xf numFmtId="0" fontId="23" fillId="6" borderId="0" xfId="0" applyFont="1" applyFill="1" applyProtection="1"/>
    <xf numFmtId="0" fontId="24" fillId="5" borderId="0" xfId="0" applyFont="1" applyFill="1" applyAlignment="1" applyProtection="1">
      <alignment horizontal="left" indent="1"/>
    </xf>
    <xf numFmtId="10" fontId="23" fillId="0" borderId="17" xfId="1" applyNumberFormat="1" applyFont="1" applyFill="1" applyBorder="1" applyProtection="1"/>
    <xf numFmtId="10" fontId="23" fillId="5" borderId="0" xfId="0" applyNumberFormat="1" applyFont="1" applyFill="1" applyProtection="1"/>
    <xf numFmtId="10" fontId="23" fillId="2" borderId="17" xfId="2" applyNumberFormat="1" applyFont="1" applyFill="1" applyBorder="1" applyProtection="1">
      <protection locked="0"/>
    </xf>
    <xf numFmtId="166" fontId="23" fillId="5" borderId="0" xfId="0" applyNumberFormat="1" applyFont="1" applyFill="1" applyProtection="1"/>
    <xf numFmtId="0" fontId="23" fillId="0" borderId="20" xfId="0" applyFont="1" applyBorder="1" applyProtection="1"/>
    <xf numFmtId="0" fontId="23" fillId="0" borderId="17" xfId="0" applyFont="1" applyFill="1" applyBorder="1" applyProtection="1"/>
    <xf numFmtId="1" fontId="23" fillId="2" borderId="1" xfId="1" applyNumberFormat="1" applyFont="1" applyFill="1" applyBorder="1" applyProtection="1">
      <protection locked="0"/>
    </xf>
    <xf numFmtId="3" fontId="23" fillId="5" borderId="0" xfId="0" applyNumberFormat="1" applyFont="1" applyFill="1" applyProtection="1"/>
    <xf numFmtId="0" fontId="27" fillId="5" borderId="0" xfId="0" applyFont="1" applyFill="1" applyProtection="1"/>
    <xf numFmtId="1" fontId="27" fillId="5" borderId="0" xfId="1" applyNumberFormat="1" applyFont="1" applyFill="1" applyBorder="1" applyProtection="1"/>
    <xf numFmtId="10" fontId="27" fillId="5" borderId="0" xfId="0" applyNumberFormat="1" applyFont="1" applyFill="1" applyProtection="1"/>
    <xf numFmtId="166" fontId="27" fillId="5" borderId="0" xfId="0" applyNumberFormat="1" applyFont="1" applyFill="1" applyProtection="1"/>
    <xf numFmtId="0" fontId="0" fillId="0" borderId="4" xfId="0" applyFont="1" applyFill="1" applyBorder="1" applyProtection="1"/>
    <xf numFmtId="0" fontId="0" fillId="0" borderId="4" xfId="0" applyFont="1" applyBorder="1" applyAlignment="1" applyProtection="1">
      <alignment horizontal="center"/>
    </xf>
    <xf numFmtId="0" fontId="0" fillId="0" borderId="4" xfId="0" applyFont="1" applyBorder="1" applyProtection="1"/>
    <xf numFmtId="3" fontId="0" fillId="0" borderId="4" xfId="0" applyNumberFormat="1" applyFont="1" applyBorder="1" applyProtection="1"/>
    <xf numFmtId="3" fontId="10" fillId="0" borderId="17" xfId="1" applyNumberFormat="1" applyFont="1" applyFill="1" applyBorder="1" applyAlignment="1" applyProtection="1">
      <alignment horizontal="left"/>
    </xf>
    <xf numFmtId="0" fontId="10" fillId="5" borderId="15" xfId="0" applyFont="1" applyFill="1" applyBorder="1" applyAlignment="1" applyProtection="1">
      <alignment horizontal="left" vertical="center" indent="1"/>
    </xf>
    <xf numFmtId="0" fontId="10" fillId="5" borderId="0" xfId="0" applyFont="1" applyFill="1" applyBorder="1" applyAlignment="1" applyProtection="1">
      <alignment horizontal="left" vertical="center" indent="1"/>
    </xf>
    <xf numFmtId="0" fontId="10" fillId="0" borderId="0" xfId="0" applyFont="1" applyAlignment="1" applyProtection="1">
      <alignment vertical="top" wrapText="1"/>
    </xf>
    <xf numFmtId="0" fontId="0" fillId="0" borderId="0" xfId="0" applyFont="1" applyAlignment="1" applyProtection="1">
      <alignment horizontal="left" indent="1"/>
    </xf>
    <xf numFmtId="0" fontId="30" fillId="0" borderId="0" xfId="0" applyFont="1" applyFill="1" applyAlignment="1" applyProtection="1">
      <alignment horizontal="left" indent="2"/>
    </xf>
    <xf numFmtId="3" fontId="0" fillId="2" borderId="19" xfId="1" applyNumberFormat="1" applyFont="1" applyFill="1" applyBorder="1" applyProtection="1">
      <protection locked="0"/>
    </xf>
    <xf numFmtId="0" fontId="30" fillId="0" borderId="0" xfId="0" applyFont="1" applyBorder="1" applyAlignment="1" applyProtection="1">
      <alignment horizontal="left" indent="2"/>
    </xf>
    <xf numFmtId="0" fontId="30" fillId="0" borderId="0" xfId="0" applyFont="1" applyFill="1" applyBorder="1" applyAlignment="1" applyProtection="1">
      <alignment horizontal="left" indent="2"/>
    </xf>
    <xf numFmtId="0" fontId="3" fillId="0" borderId="9" xfId="0" applyFont="1" applyBorder="1" applyProtection="1"/>
    <xf numFmtId="0" fontId="3" fillId="0" borderId="21" xfId="0" applyFont="1" applyBorder="1" applyAlignment="1" applyProtection="1">
      <alignment horizontal="center"/>
    </xf>
    <xf numFmtId="0" fontId="3" fillId="0" borderId="14" xfId="0" applyFont="1" applyBorder="1" applyProtection="1"/>
    <xf numFmtId="0" fontId="3" fillId="0" borderId="22" xfId="0" applyFont="1" applyBorder="1" applyAlignment="1" applyProtection="1">
      <alignment horizontal="center"/>
    </xf>
    <xf numFmtId="3" fontId="23" fillId="0" borderId="1" xfId="1" applyNumberFormat="1" applyFont="1" applyFill="1" applyBorder="1" applyProtection="1"/>
    <xf numFmtId="0" fontId="0" fillId="0" borderId="0" xfId="0" applyAlignment="1" applyProtection="1">
      <alignment horizontal="left" vertical="center" wrapText="1" indent="1"/>
    </xf>
    <xf numFmtId="0" fontId="0" fillId="0" borderId="0" xfId="0" applyAlignment="1" applyProtection="1">
      <alignment horizontal="left" vertical="center" indent="1"/>
    </xf>
    <xf numFmtId="0" fontId="3" fillId="2" borderId="18" xfId="0" applyFont="1" applyFill="1" applyBorder="1" applyAlignment="1" applyProtection="1">
      <alignment horizontal="left" vertical="center" indent="1"/>
      <protection locked="0"/>
    </xf>
    <xf numFmtId="0" fontId="3" fillId="2" borderId="17" xfId="0" applyFont="1" applyFill="1" applyBorder="1" applyAlignment="1" applyProtection="1">
      <alignment horizontal="left" vertical="center" indent="1"/>
      <protection locked="0"/>
    </xf>
    <xf numFmtId="0" fontId="3" fillId="2" borderId="19" xfId="0" applyFont="1" applyFill="1" applyBorder="1" applyAlignment="1" applyProtection="1">
      <alignment horizontal="left" vertical="center" indent="1"/>
      <protection locked="0"/>
    </xf>
    <xf numFmtId="0" fontId="21" fillId="6" borderId="0" xfId="0" applyFont="1" applyFill="1" applyAlignment="1" applyProtection="1">
      <alignment horizontal="left" vertical="center" indent="2"/>
    </xf>
    <xf numFmtId="0" fontId="21" fillId="6" borderId="0" xfId="0" applyFont="1" applyFill="1" applyAlignment="1" applyProtection="1">
      <alignment horizontal="left" vertical="center" indent="3"/>
    </xf>
    <xf numFmtId="0" fontId="23" fillId="5" borderId="0" xfId="0" applyFont="1" applyFill="1" applyAlignment="1" applyProtection="1">
      <alignment horizontal="center"/>
    </xf>
  </cellXfs>
  <cellStyles count="3">
    <cellStyle name="Čárka" xfId="1" builtinId="3"/>
    <cellStyle name="Normální" xfId="0" builtinId="0"/>
    <cellStyle name="Procenta" xfId="2" builtinId="5"/>
  </cellStyles>
  <dxfs count="66"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151"/>
  <sheetViews>
    <sheetView showGridLines="0" zoomScale="85" zoomScaleNormal="85" workbookViewId="0">
      <selection activeCell="A7" sqref="A7"/>
    </sheetView>
  </sheetViews>
  <sheetFormatPr defaultColWidth="0" defaultRowHeight="15" zeroHeight="1" x14ac:dyDescent="0.25"/>
  <cols>
    <col min="1" max="1" width="125.7109375" style="3" customWidth="1"/>
    <col min="2" max="2" width="36.5703125" style="3" customWidth="1"/>
    <col min="3" max="3" width="14.5703125" style="10" customWidth="1"/>
    <col min="4" max="4" width="12.42578125" style="10" customWidth="1"/>
    <col min="5" max="5" width="13.7109375" style="3" customWidth="1"/>
    <col min="6" max="6" width="13.85546875" style="3" customWidth="1"/>
    <col min="7" max="41" width="13.7109375" style="3" customWidth="1"/>
    <col min="42" max="42" width="20.28515625" style="3" customWidth="1"/>
    <col min="43" max="43" width="13.7109375" style="3" customWidth="1"/>
    <col min="44" max="44" width="2.7109375" style="3" customWidth="1"/>
    <col min="45" max="16384" width="9.140625" style="3" hidden="1"/>
  </cols>
  <sheetData>
    <row r="1" spans="1:43" ht="18" customHeight="1" x14ac:dyDescent="0.25">
      <c r="A1" s="237" t="s">
        <v>133</v>
      </c>
      <c r="B1" s="1" t="s">
        <v>113</v>
      </c>
      <c r="C1" s="2"/>
      <c r="D1" s="224" t="s">
        <v>134</v>
      </c>
      <c r="E1" s="225"/>
      <c r="F1" s="225"/>
      <c r="G1" s="225"/>
      <c r="H1" s="225"/>
      <c r="I1" s="225"/>
    </row>
    <row r="2" spans="1:43" ht="18" customHeight="1" x14ac:dyDescent="0.25">
      <c r="A2" s="238"/>
      <c r="C2" s="4"/>
      <c r="D2" s="224" t="s">
        <v>135</v>
      </c>
      <c r="E2" s="225"/>
      <c r="F2" s="225"/>
      <c r="G2" s="225"/>
      <c r="H2" s="225"/>
      <c r="I2" s="225"/>
      <c r="J2" s="22"/>
      <c r="K2" s="22"/>
      <c r="L2" s="22"/>
      <c r="M2" s="22"/>
    </row>
    <row r="3" spans="1:43" ht="18" customHeight="1" x14ac:dyDescent="0.25">
      <c r="A3" s="238"/>
      <c r="C3" s="5"/>
      <c r="D3" s="224" t="s">
        <v>136</v>
      </c>
      <c r="E3" s="225"/>
      <c r="F3" s="225"/>
      <c r="G3" s="225"/>
      <c r="H3" s="225"/>
      <c r="I3" s="225"/>
    </row>
    <row r="4" spans="1:43" ht="18" customHeight="1" x14ac:dyDescent="0.25">
      <c r="A4" s="242" t="s">
        <v>125</v>
      </c>
      <c r="C4" s="6"/>
      <c r="D4" s="224" t="s">
        <v>137</v>
      </c>
      <c r="E4" s="225"/>
      <c r="F4" s="225"/>
      <c r="G4" s="225"/>
      <c r="H4" s="225"/>
      <c r="I4" s="225"/>
    </row>
    <row r="5" spans="1:43" ht="12.75" customHeight="1" x14ac:dyDescent="0.25">
      <c r="A5" s="242"/>
      <c r="C5" s="7"/>
      <c r="D5" s="8"/>
      <c r="E5" s="8"/>
      <c r="F5" s="8"/>
      <c r="G5" s="8"/>
      <c r="H5" s="8"/>
      <c r="I5" s="8"/>
    </row>
    <row r="6" spans="1:43" ht="18" customHeight="1" x14ac:dyDescent="0.25">
      <c r="A6" s="9" t="s">
        <v>45</v>
      </c>
      <c r="B6" s="239"/>
      <c r="C6" s="240"/>
      <c r="D6" s="240"/>
      <c r="E6" s="240"/>
      <c r="F6" s="240"/>
      <c r="G6" s="240"/>
      <c r="H6" s="241"/>
      <c r="I6" s="8"/>
    </row>
    <row r="7" spans="1:43" x14ac:dyDescent="0.25">
      <c r="A7" s="143" t="s">
        <v>34</v>
      </c>
    </row>
    <row r="8" spans="1:43" x14ac:dyDescent="0.25">
      <c r="A8" s="22" t="s">
        <v>35</v>
      </c>
      <c r="B8" s="46"/>
      <c r="C8" s="11"/>
      <c r="D8" s="11"/>
    </row>
    <row r="9" spans="1:43" x14ac:dyDescent="0.25">
      <c r="A9" s="22" t="s">
        <v>36</v>
      </c>
      <c r="B9" s="46"/>
      <c r="C9" s="12" t="s">
        <v>114</v>
      </c>
      <c r="D9" s="11"/>
    </row>
    <row r="10" spans="1:43" x14ac:dyDescent="0.25">
      <c r="A10" s="22" t="s">
        <v>37</v>
      </c>
      <c r="B10" s="46"/>
      <c r="C10" s="11"/>
      <c r="D10" s="11"/>
    </row>
    <row r="11" spans="1:43" x14ac:dyDescent="0.25">
      <c r="A11" s="144" t="s">
        <v>38</v>
      </c>
      <c r="B11" s="14">
        <f>$B$10+$B$9-1</f>
        <v>-1</v>
      </c>
      <c r="C11" s="11"/>
      <c r="D11" s="11"/>
    </row>
    <row r="12" spans="1:43" x14ac:dyDescent="0.25">
      <c r="A12" s="144" t="s">
        <v>39</v>
      </c>
      <c r="E12" s="15">
        <f>$B$8</f>
        <v>0</v>
      </c>
      <c r="F12" s="15">
        <f>E12+1</f>
        <v>1</v>
      </c>
      <c r="G12" s="15">
        <f>F12+1</f>
        <v>2</v>
      </c>
      <c r="H12" s="15">
        <f>G12+1</f>
        <v>3</v>
      </c>
      <c r="I12" s="15">
        <f>H12+1</f>
        <v>4</v>
      </c>
      <c r="J12" s="15">
        <f>I12+1</f>
        <v>5</v>
      </c>
      <c r="K12" s="15">
        <f t="shared" ref="K12:AQ12" si="0">J12+1</f>
        <v>6</v>
      </c>
      <c r="L12" s="15">
        <f t="shared" si="0"/>
        <v>7</v>
      </c>
      <c r="M12" s="15">
        <f t="shared" si="0"/>
        <v>8</v>
      </c>
      <c r="N12" s="15">
        <f t="shared" si="0"/>
        <v>9</v>
      </c>
      <c r="O12" s="15">
        <f t="shared" si="0"/>
        <v>10</v>
      </c>
      <c r="P12" s="15">
        <f t="shared" si="0"/>
        <v>11</v>
      </c>
      <c r="Q12" s="15">
        <f t="shared" si="0"/>
        <v>12</v>
      </c>
      <c r="R12" s="15">
        <f t="shared" si="0"/>
        <v>13</v>
      </c>
      <c r="S12" s="15">
        <f t="shared" si="0"/>
        <v>14</v>
      </c>
      <c r="T12" s="15">
        <f t="shared" si="0"/>
        <v>15</v>
      </c>
      <c r="U12" s="15">
        <f t="shared" si="0"/>
        <v>16</v>
      </c>
      <c r="V12" s="15">
        <f t="shared" si="0"/>
        <v>17</v>
      </c>
      <c r="W12" s="15">
        <f t="shared" si="0"/>
        <v>18</v>
      </c>
      <c r="X12" s="15">
        <f t="shared" si="0"/>
        <v>19</v>
      </c>
      <c r="Y12" s="15">
        <f t="shared" si="0"/>
        <v>20</v>
      </c>
      <c r="Z12" s="15">
        <f t="shared" si="0"/>
        <v>21</v>
      </c>
      <c r="AA12" s="15">
        <f t="shared" si="0"/>
        <v>22</v>
      </c>
      <c r="AB12" s="15">
        <f t="shared" si="0"/>
        <v>23</v>
      </c>
      <c r="AC12" s="15">
        <f t="shared" si="0"/>
        <v>24</v>
      </c>
      <c r="AD12" s="15">
        <f t="shared" si="0"/>
        <v>25</v>
      </c>
      <c r="AE12" s="15">
        <f t="shared" si="0"/>
        <v>26</v>
      </c>
      <c r="AF12" s="15">
        <f t="shared" si="0"/>
        <v>27</v>
      </c>
      <c r="AG12" s="15">
        <f t="shared" si="0"/>
        <v>28</v>
      </c>
      <c r="AH12" s="15">
        <f t="shared" si="0"/>
        <v>29</v>
      </c>
      <c r="AI12" s="15">
        <f t="shared" si="0"/>
        <v>30</v>
      </c>
      <c r="AJ12" s="15">
        <f t="shared" si="0"/>
        <v>31</v>
      </c>
      <c r="AK12" s="15">
        <f t="shared" si="0"/>
        <v>32</v>
      </c>
      <c r="AL12" s="15">
        <f t="shared" si="0"/>
        <v>33</v>
      </c>
      <c r="AM12" s="15">
        <f t="shared" si="0"/>
        <v>34</v>
      </c>
      <c r="AN12" s="15">
        <f t="shared" si="0"/>
        <v>35</v>
      </c>
      <c r="AO12" s="15">
        <f t="shared" si="0"/>
        <v>36</v>
      </c>
      <c r="AP12" s="15">
        <f t="shared" si="0"/>
        <v>37</v>
      </c>
      <c r="AQ12" s="15">
        <f t="shared" si="0"/>
        <v>38</v>
      </c>
    </row>
    <row r="13" spans="1:43" x14ac:dyDescent="0.25">
      <c r="A13" s="144" t="s">
        <v>40</v>
      </c>
      <c r="E13" s="16">
        <f>IF(E12&lt;$B$10,0,1)</f>
        <v>1</v>
      </c>
      <c r="F13" s="16">
        <f t="shared" ref="F13:AQ13" si="1">IF(F12&lt;$B$10,0,1)</f>
        <v>1</v>
      </c>
      <c r="G13" s="16">
        <f t="shared" si="1"/>
        <v>1</v>
      </c>
      <c r="H13" s="16">
        <f>IF(H12&lt;$B$10,0,1)</f>
        <v>1</v>
      </c>
      <c r="I13" s="16">
        <f t="shared" si="1"/>
        <v>1</v>
      </c>
      <c r="J13" s="16">
        <f t="shared" si="1"/>
        <v>1</v>
      </c>
      <c r="K13" s="16">
        <f t="shared" si="1"/>
        <v>1</v>
      </c>
      <c r="L13" s="16">
        <f t="shared" si="1"/>
        <v>1</v>
      </c>
      <c r="M13" s="16">
        <f t="shared" si="1"/>
        <v>1</v>
      </c>
      <c r="N13" s="16">
        <f t="shared" si="1"/>
        <v>1</v>
      </c>
      <c r="O13" s="16">
        <f t="shared" si="1"/>
        <v>1</v>
      </c>
      <c r="P13" s="16">
        <f t="shared" si="1"/>
        <v>1</v>
      </c>
      <c r="Q13" s="16">
        <f t="shared" si="1"/>
        <v>1</v>
      </c>
      <c r="R13" s="16">
        <f t="shared" si="1"/>
        <v>1</v>
      </c>
      <c r="S13" s="16">
        <f t="shared" si="1"/>
        <v>1</v>
      </c>
      <c r="T13" s="16">
        <f t="shared" si="1"/>
        <v>1</v>
      </c>
      <c r="U13" s="16">
        <f t="shared" si="1"/>
        <v>1</v>
      </c>
      <c r="V13" s="16">
        <f t="shared" si="1"/>
        <v>1</v>
      </c>
      <c r="W13" s="16">
        <f t="shared" si="1"/>
        <v>1</v>
      </c>
      <c r="X13" s="16">
        <f t="shared" si="1"/>
        <v>1</v>
      </c>
      <c r="Y13" s="16">
        <f t="shared" si="1"/>
        <v>1</v>
      </c>
      <c r="Z13" s="16">
        <f t="shared" si="1"/>
        <v>1</v>
      </c>
      <c r="AA13" s="16">
        <f t="shared" si="1"/>
        <v>1</v>
      </c>
      <c r="AB13" s="16">
        <f t="shared" si="1"/>
        <v>1</v>
      </c>
      <c r="AC13" s="16">
        <f t="shared" si="1"/>
        <v>1</v>
      </c>
      <c r="AD13" s="16">
        <f t="shared" si="1"/>
        <v>1</v>
      </c>
      <c r="AE13" s="16">
        <f t="shared" si="1"/>
        <v>1</v>
      </c>
      <c r="AF13" s="16">
        <f t="shared" si="1"/>
        <v>1</v>
      </c>
      <c r="AG13" s="16">
        <f t="shared" si="1"/>
        <v>1</v>
      </c>
      <c r="AH13" s="16">
        <f t="shared" si="1"/>
        <v>1</v>
      </c>
      <c r="AI13" s="16">
        <f t="shared" si="1"/>
        <v>1</v>
      </c>
      <c r="AJ13" s="16">
        <f t="shared" si="1"/>
        <v>1</v>
      </c>
      <c r="AK13" s="16">
        <f t="shared" si="1"/>
        <v>1</v>
      </c>
      <c r="AL13" s="16">
        <f t="shared" si="1"/>
        <v>1</v>
      </c>
      <c r="AM13" s="16">
        <f t="shared" si="1"/>
        <v>1</v>
      </c>
      <c r="AN13" s="16">
        <f t="shared" si="1"/>
        <v>1</v>
      </c>
      <c r="AO13" s="16">
        <f t="shared" si="1"/>
        <v>1</v>
      </c>
      <c r="AP13" s="16">
        <f t="shared" si="1"/>
        <v>1</v>
      </c>
      <c r="AQ13" s="16">
        <f t="shared" si="1"/>
        <v>1</v>
      </c>
    </row>
    <row r="14" spans="1:43" x14ac:dyDescent="0.25">
      <c r="A14" s="144" t="s">
        <v>41</v>
      </c>
      <c r="E14" s="14">
        <f>IF(SUM($E$13:E13)&gt;$B$9,0,SUM($E$13:E13))</f>
        <v>0</v>
      </c>
      <c r="F14" s="14">
        <f>IF(SUM($E$13:F13)&gt;$B$9,0,SUM($E$13:F13))</f>
        <v>0</v>
      </c>
      <c r="G14" s="14">
        <f>IF(SUM($E$13:G13)&gt;$B$9,0,SUM($E$13:G13))</f>
        <v>0</v>
      </c>
      <c r="H14" s="14">
        <f>IF(SUM($E$13:H13)&gt;$B$9,0,SUM($E$13:H13))</f>
        <v>0</v>
      </c>
      <c r="I14" s="14">
        <f>IF(SUM($E$13:I13)&gt;$B$9,0,SUM($E$13:I13))</f>
        <v>0</v>
      </c>
      <c r="J14" s="14">
        <f>IF(SUM($E$13:J13)&gt;$B$9,0,SUM($E$13:J13))</f>
        <v>0</v>
      </c>
      <c r="K14" s="14">
        <f>IF(SUM($E$13:K13)&gt;$B$9,0,SUM($E$13:K13))</f>
        <v>0</v>
      </c>
      <c r="L14" s="14">
        <f>IF(SUM($E$13:L13)&gt;$B$9,0,SUM($E$13:L13))</f>
        <v>0</v>
      </c>
      <c r="M14" s="14">
        <f>IF(SUM($E$13:M13)&gt;$B$9,0,SUM($E$13:M13))</f>
        <v>0</v>
      </c>
      <c r="N14" s="14">
        <f>IF(SUM($E$13:N13)&gt;$B$9,0,SUM($E$13:N13))</f>
        <v>0</v>
      </c>
      <c r="O14" s="14">
        <f>IF(SUM($E$13:O13)&gt;$B$9,0,SUM($E$13:O13))</f>
        <v>0</v>
      </c>
      <c r="P14" s="14">
        <f>IF(SUM($E$13:P13)&gt;$B$9,0,SUM($E$13:P13))</f>
        <v>0</v>
      </c>
      <c r="Q14" s="14">
        <f>IF(SUM($E$13:Q13)&gt;$B$9,0,SUM($E$13:Q13))</f>
        <v>0</v>
      </c>
      <c r="R14" s="14">
        <f>IF(SUM($E$13:R13)&gt;$B$9,0,SUM($E$13:R13))</f>
        <v>0</v>
      </c>
      <c r="S14" s="14">
        <f>IF(SUM($E$13:S13)&gt;$B$9,0,SUM($E$13:S13))</f>
        <v>0</v>
      </c>
      <c r="T14" s="14">
        <f>IF(SUM($E$13:T13)&gt;$B$9,0,SUM($E$13:T13))</f>
        <v>0</v>
      </c>
      <c r="U14" s="14">
        <f>IF(SUM($E$13:U13)&gt;$B$9,0,SUM($E$13:U13))</f>
        <v>0</v>
      </c>
      <c r="V14" s="14">
        <f>IF(SUM($E$13:V13)&gt;$B$9,0,SUM($E$13:V13))</f>
        <v>0</v>
      </c>
      <c r="W14" s="14">
        <f>IF(SUM($E$13:W13)&gt;$B$9,0,SUM($E$13:W13))</f>
        <v>0</v>
      </c>
      <c r="X14" s="14">
        <f>IF(SUM($E$13:X13)&gt;$B$9,0,SUM($E$13:X13))</f>
        <v>0</v>
      </c>
      <c r="Y14" s="14">
        <f>IF(SUM($E$13:Y13)&gt;$B$9,0,SUM($E$13:Y13))</f>
        <v>0</v>
      </c>
      <c r="Z14" s="14">
        <f>IF(SUM($E$13:Z13)&gt;$B$9,0,SUM($E$13:Z13))</f>
        <v>0</v>
      </c>
      <c r="AA14" s="14">
        <f>IF(SUM($E$13:AA13)&gt;$B$9,0,SUM($E$13:AA13))</f>
        <v>0</v>
      </c>
      <c r="AB14" s="14">
        <f>IF(SUM($E$13:AB13)&gt;$B$9,0,SUM($E$13:AB13))</f>
        <v>0</v>
      </c>
      <c r="AC14" s="14">
        <f>IF(SUM($E$13:AC13)&gt;$B$9,0,SUM($E$13:AC13))</f>
        <v>0</v>
      </c>
      <c r="AD14" s="14">
        <f>IF(SUM($E$13:AD13)&gt;$B$9,0,SUM($E$13:AD13))</f>
        <v>0</v>
      </c>
      <c r="AE14" s="14">
        <f>IF(SUM($E$13:AE13)&gt;$B$9,0,SUM($E$13:AE13))</f>
        <v>0</v>
      </c>
      <c r="AF14" s="14">
        <f>IF(SUM($E$13:AF13)&gt;$B$9,0,SUM($E$13:AF13))</f>
        <v>0</v>
      </c>
      <c r="AG14" s="14">
        <f>IF(SUM($E$13:AG13)&gt;$B$9,0,SUM($E$13:AG13))</f>
        <v>0</v>
      </c>
      <c r="AH14" s="14">
        <f>IF(SUM($E$13:AH13)&gt;$B$9,0,SUM($E$13:AH13))</f>
        <v>0</v>
      </c>
      <c r="AI14" s="14">
        <f>IF(SUM($E$13:AI13)&gt;$B$9,0,SUM($E$13:AI13))</f>
        <v>0</v>
      </c>
      <c r="AJ14" s="14">
        <f>IF(SUM($E$13:AJ13)&gt;$B$9,0,SUM($E$13:AJ13))</f>
        <v>0</v>
      </c>
      <c r="AK14" s="14">
        <f>IF(SUM($E$13:AK13)&gt;$B$9,0,SUM($E$13:AK13))</f>
        <v>0</v>
      </c>
      <c r="AL14" s="14">
        <f>IF(SUM($E$13:AL13)&gt;$B$9,0,SUM($E$13:AL13))</f>
        <v>0</v>
      </c>
      <c r="AM14" s="14">
        <f>IF(SUM($E$13:AM13)&gt;$B$9,0,SUM($E$13:AM13))</f>
        <v>0</v>
      </c>
      <c r="AN14" s="14">
        <f>IF(SUM($E$13:AN13)&gt;$B$9,0,SUM($E$13:AN13))</f>
        <v>0</v>
      </c>
      <c r="AO14" s="14">
        <f>IF(SUM($E$13:AO13)&gt;$B$9,0,SUM($E$13:AO13))</f>
        <v>0</v>
      </c>
      <c r="AP14" s="14">
        <f>IF(SUM($E$13:AP13)&gt;$B$9,0,SUM($E$13:AP13))</f>
        <v>0</v>
      </c>
      <c r="AQ14" s="14">
        <f>IF(SUM($E$13:AQ13)&gt;$B$9,0,SUM($E$13:AQ13))</f>
        <v>0</v>
      </c>
    </row>
    <row r="15" spans="1:43" x14ac:dyDescent="0.25">
      <c r="A15" s="22" t="s">
        <v>42</v>
      </c>
      <c r="E15" s="48">
        <v>0</v>
      </c>
      <c r="F15" s="48">
        <v>0</v>
      </c>
      <c r="G15" s="48">
        <v>0</v>
      </c>
      <c r="H15" s="48">
        <v>0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0</v>
      </c>
      <c r="V15" s="48">
        <v>0</v>
      </c>
      <c r="W15" s="48">
        <v>0</v>
      </c>
      <c r="X15" s="48">
        <v>0</v>
      </c>
      <c r="Y15" s="48">
        <v>0</v>
      </c>
      <c r="Z15" s="48">
        <v>0</v>
      </c>
      <c r="AA15" s="48">
        <v>0</v>
      </c>
      <c r="AB15" s="48">
        <v>0</v>
      </c>
      <c r="AC15" s="48">
        <v>0</v>
      </c>
      <c r="AD15" s="48">
        <v>0</v>
      </c>
      <c r="AE15" s="48">
        <v>0</v>
      </c>
      <c r="AF15" s="48">
        <v>0</v>
      </c>
      <c r="AG15" s="48">
        <v>0</v>
      </c>
      <c r="AH15" s="48">
        <v>0</v>
      </c>
      <c r="AI15" s="48">
        <v>0</v>
      </c>
      <c r="AJ15" s="48">
        <v>0</v>
      </c>
      <c r="AK15" s="48">
        <v>0</v>
      </c>
      <c r="AL15" s="48">
        <v>0</v>
      </c>
      <c r="AM15" s="48">
        <v>0</v>
      </c>
      <c r="AN15" s="48">
        <v>0</v>
      </c>
      <c r="AO15" s="48">
        <v>0</v>
      </c>
      <c r="AP15" s="48">
        <v>0</v>
      </c>
      <c r="AQ15" s="48">
        <v>0</v>
      </c>
    </row>
    <row r="16" spans="1:43" x14ac:dyDescent="0.25">
      <c r="A16" s="22" t="s">
        <v>43</v>
      </c>
      <c r="B16" s="17">
        <v>25</v>
      </c>
      <c r="C16" s="3"/>
      <c r="D16" s="3"/>
    </row>
    <row r="17" spans="1:43" x14ac:dyDescent="0.25">
      <c r="A17" s="144" t="s">
        <v>44</v>
      </c>
      <c r="B17" s="18">
        <v>0.19</v>
      </c>
      <c r="C17" s="3"/>
      <c r="D17" s="3"/>
    </row>
    <row r="18" spans="1:43" x14ac:dyDescent="0.25">
      <c r="C18" s="3"/>
      <c r="D18" s="3"/>
    </row>
    <row r="19" spans="1:43" ht="45.75" customHeight="1" x14ac:dyDescent="0.25">
      <c r="A19" s="145" t="s">
        <v>46</v>
      </c>
      <c r="B19" s="226" t="s">
        <v>138</v>
      </c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</row>
    <row r="20" spans="1:43" x14ac:dyDescent="0.25">
      <c r="A20" s="146" t="s">
        <v>47</v>
      </c>
      <c r="B20" s="47">
        <v>0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</row>
    <row r="21" spans="1:43" x14ac:dyDescent="0.25">
      <c r="A21" s="146" t="s">
        <v>48</v>
      </c>
      <c r="B21" s="47">
        <v>0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</row>
    <row r="22" spans="1:43" x14ac:dyDescent="0.25">
      <c r="A22" s="146" t="s">
        <v>49</v>
      </c>
      <c r="B22" s="47">
        <v>0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</row>
    <row r="23" spans="1:43" x14ac:dyDescent="0.25">
      <c r="A23" s="146" t="s">
        <v>50</v>
      </c>
      <c r="B23" s="47">
        <v>0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</row>
    <row r="24" spans="1:43" x14ac:dyDescent="0.25">
      <c r="A24" s="146" t="s">
        <v>51</v>
      </c>
      <c r="B24" s="47">
        <v>0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</row>
    <row r="25" spans="1:43" x14ac:dyDescent="0.25">
      <c r="A25" s="146" t="s">
        <v>52</v>
      </c>
      <c r="B25" s="47">
        <v>0</v>
      </c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</row>
    <row r="26" spans="1:43" x14ac:dyDescent="0.25">
      <c r="A26" s="146" t="s">
        <v>53</v>
      </c>
      <c r="B26" s="47">
        <v>0</v>
      </c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</row>
    <row r="27" spans="1:43" x14ac:dyDescent="0.25">
      <c r="A27" s="146" t="s">
        <v>54</v>
      </c>
      <c r="B27" s="47">
        <v>0</v>
      </c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</row>
    <row r="28" spans="1:43" x14ac:dyDescent="0.25">
      <c r="A28" s="227" t="s">
        <v>148</v>
      </c>
      <c r="B28" s="24">
        <f>'Investment Scenario'!$B$20*'Investment Scenario'!$B$21/1000+'Investment Scenario'!$B$24*'Investment Scenario'!$B$25/1000</f>
        <v>0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</row>
    <row r="29" spans="1:43" x14ac:dyDescent="0.25">
      <c r="A29" s="227" t="s">
        <v>149</v>
      </c>
      <c r="B29" s="24">
        <f>'Investment Scenario'!$B$22*'Investment Scenario'!$B$23/1000+'Investment Scenario'!$B$26*'Investment Scenario'!$B$27/1000</f>
        <v>0</v>
      </c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</row>
    <row r="30" spans="1:43" x14ac:dyDescent="0.25">
      <c r="A30" s="227"/>
      <c r="B30" s="227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</row>
    <row r="31" spans="1:43" x14ac:dyDescent="0.25">
      <c r="A31" s="143" t="s">
        <v>55</v>
      </c>
      <c r="B31" s="47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</row>
    <row r="32" spans="1:43" x14ac:dyDescent="0.25">
      <c r="A32" s="143" t="s">
        <v>56</v>
      </c>
      <c r="B32" s="47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</row>
    <row r="33" spans="1:43" x14ac:dyDescent="0.25"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</row>
    <row r="34" spans="1:43" x14ac:dyDescent="0.25">
      <c r="A34" s="143" t="s">
        <v>57</v>
      </c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0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0"/>
      <c r="AO34" s="11"/>
      <c r="AP34" s="11"/>
      <c r="AQ34" s="11"/>
    </row>
    <row r="35" spans="1:43" x14ac:dyDescent="0.25">
      <c r="A35" s="22" t="s">
        <v>58</v>
      </c>
      <c r="B35" s="48"/>
      <c r="C35" s="21"/>
      <c r="D35" s="21"/>
      <c r="E35" s="25" t="s">
        <v>0</v>
      </c>
      <c r="V35" s="21"/>
      <c r="W35" s="25" t="s">
        <v>0</v>
      </c>
      <c r="AN35" s="21"/>
      <c r="AO35" s="25" t="s">
        <v>0</v>
      </c>
    </row>
    <row r="36" spans="1:43" x14ac:dyDescent="0.25">
      <c r="A36" s="22" t="s">
        <v>59</v>
      </c>
      <c r="B36" s="48"/>
      <c r="C36" s="26"/>
      <c r="D36" s="26"/>
      <c r="E36" s="27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</row>
    <row r="37" spans="1:43" x14ac:dyDescent="0.25">
      <c r="A37" s="22" t="s">
        <v>60</v>
      </c>
      <c r="E37" s="48">
        <v>0</v>
      </c>
      <c r="F37" s="48">
        <f>E37</f>
        <v>0</v>
      </c>
      <c r="G37" s="48">
        <f t="shared" ref="G37:AQ37" si="2">F37</f>
        <v>0</v>
      </c>
      <c r="H37" s="48">
        <f t="shared" si="2"/>
        <v>0</v>
      </c>
      <c r="I37" s="48">
        <f t="shared" si="2"/>
        <v>0</v>
      </c>
      <c r="J37" s="48">
        <f t="shared" si="2"/>
        <v>0</v>
      </c>
      <c r="K37" s="48">
        <f t="shared" si="2"/>
        <v>0</v>
      </c>
      <c r="L37" s="48">
        <f t="shared" si="2"/>
        <v>0</v>
      </c>
      <c r="M37" s="48">
        <f t="shared" si="2"/>
        <v>0</v>
      </c>
      <c r="N37" s="48">
        <f t="shared" si="2"/>
        <v>0</v>
      </c>
      <c r="O37" s="48">
        <f t="shared" si="2"/>
        <v>0</v>
      </c>
      <c r="P37" s="48">
        <f t="shared" si="2"/>
        <v>0</v>
      </c>
      <c r="Q37" s="48">
        <f t="shared" si="2"/>
        <v>0</v>
      </c>
      <c r="R37" s="48">
        <f t="shared" si="2"/>
        <v>0</v>
      </c>
      <c r="S37" s="48">
        <f t="shared" si="2"/>
        <v>0</v>
      </c>
      <c r="T37" s="48">
        <f t="shared" si="2"/>
        <v>0</v>
      </c>
      <c r="U37" s="48">
        <f t="shared" si="2"/>
        <v>0</v>
      </c>
      <c r="V37" s="48">
        <f t="shared" si="2"/>
        <v>0</v>
      </c>
      <c r="W37" s="48">
        <f t="shared" si="2"/>
        <v>0</v>
      </c>
      <c r="X37" s="48">
        <f t="shared" si="2"/>
        <v>0</v>
      </c>
      <c r="Y37" s="48">
        <f t="shared" si="2"/>
        <v>0</v>
      </c>
      <c r="Z37" s="48">
        <f t="shared" si="2"/>
        <v>0</v>
      </c>
      <c r="AA37" s="48">
        <f t="shared" si="2"/>
        <v>0</v>
      </c>
      <c r="AB37" s="48">
        <f t="shared" si="2"/>
        <v>0</v>
      </c>
      <c r="AC37" s="48">
        <f t="shared" si="2"/>
        <v>0</v>
      </c>
      <c r="AD37" s="48">
        <f t="shared" si="2"/>
        <v>0</v>
      </c>
      <c r="AE37" s="48">
        <f t="shared" si="2"/>
        <v>0</v>
      </c>
      <c r="AF37" s="48">
        <f t="shared" si="2"/>
        <v>0</v>
      </c>
      <c r="AG37" s="48">
        <f t="shared" si="2"/>
        <v>0</v>
      </c>
      <c r="AH37" s="48">
        <f t="shared" si="2"/>
        <v>0</v>
      </c>
      <c r="AI37" s="48">
        <f t="shared" si="2"/>
        <v>0</v>
      </c>
      <c r="AJ37" s="48">
        <f t="shared" si="2"/>
        <v>0</v>
      </c>
      <c r="AK37" s="48">
        <f t="shared" si="2"/>
        <v>0</v>
      </c>
      <c r="AL37" s="48">
        <f t="shared" si="2"/>
        <v>0</v>
      </c>
      <c r="AM37" s="48">
        <f t="shared" si="2"/>
        <v>0</v>
      </c>
      <c r="AN37" s="48">
        <f t="shared" si="2"/>
        <v>0</v>
      </c>
      <c r="AO37" s="48">
        <f t="shared" si="2"/>
        <v>0</v>
      </c>
      <c r="AP37" s="48">
        <f t="shared" si="2"/>
        <v>0</v>
      </c>
      <c r="AQ37" s="48">
        <f t="shared" si="2"/>
        <v>0</v>
      </c>
    </row>
    <row r="38" spans="1:43" x14ac:dyDescent="0.25">
      <c r="A38" s="22" t="s">
        <v>61</v>
      </c>
      <c r="B38" s="29" t="str">
        <f>IF(SUM(E38:AQ38)=B36*(B42),"součet v pořádku / sum is OK","součet v řádku nesedí")</f>
        <v>součet v pořádku / sum is OK</v>
      </c>
      <c r="C38" s="132"/>
      <c r="E38" s="47">
        <f>$B$36*(E47)</f>
        <v>0</v>
      </c>
      <c r="F38" s="47">
        <f>$B$36*(F47)</f>
        <v>0</v>
      </c>
      <c r="G38" s="47">
        <f>$B$36*(G47)</f>
        <v>0</v>
      </c>
      <c r="H38" s="47">
        <f t="shared" ref="H38:AQ38" si="3">$B$36*(H47)</f>
        <v>0</v>
      </c>
      <c r="I38" s="47">
        <f t="shared" si="3"/>
        <v>0</v>
      </c>
      <c r="J38" s="47">
        <f t="shared" si="3"/>
        <v>0</v>
      </c>
      <c r="K38" s="47">
        <f t="shared" si="3"/>
        <v>0</v>
      </c>
      <c r="L38" s="47">
        <f t="shared" si="3"/>
        <v>0</v>
      </c>
      <c r="M38" s="47">
        <f t="shared" si="3"/>
        <v>0</v>
      </c>
      <c r="N38" s="47">
        <f t="shared" si="3"/>
        <v>0</v>
      </c>
      <c r="O38" s="47">
        <f t="shared" si="3"/>
        <v>0</v>
      </c>
      <c r="P38" s="47">
        <f t="shared" si="3"/>
        <v>0</v>
      </c>
      <c r="Q38" s="47">
        <f t="shared" si="3"/>
        <v>0</v>
      </c>
      <c r="R38" s="47">
        <f t="shared" si="3"/>
        <v>0</v>
      </c>
      <c r="S38" s="47">
        <f t="shared" si="3"/>
        <v>0</v>
      </c>
      <c r="T38" s="47">
        <f t="shared" si="3"/>
        <v>0</v>
      </c>
      <c r="U38" s="47">
        <f t="shared" si="3"/>
        <v>0</v>
      </c>
      <c r="V38" s="47">
        <f t="shared" si="3"/>
        <v>0</v>
      </c>
      <c r="W38" s="47">
        <f t="shared" si="3"/>
        <v>0</v>
      </c>
      <c r="X38" s="47">
        <f t="shared" si="3"/>
        <v>0</v>
      </c>
      <c r="Y38" s="47">
        <f t="shared" si="3"/>
        <v>0</v>
      </c>
      <c r="Z38" s="47">
        <f t="shared" si="3"/>
        <v>0</v>
      </c>
      <c r="AA38" s="47">
        <f t="shared" si="3"/>
        <v>0</v>
      </c>
      <c r="AB38" s="47">
        <f t="shared" si="3"/>
        <v>0</v>
      </c>
      <c r="AC38" s="47">
        <f t="shared" si="3"/>
        <v>0</v>
      </c>
      <c r="AD38" s="47">
        <f t="shared" si="3"/>
        <v>0</v>
      </c>
      <c r="AE38" s="47">
        <f t="shared" si="3"/>
        <v>0</v>
      </c>
      <c r="AF38" s="47">
        <f t="shared" si="3"/>
        <v>0</v>
      </c>
      <c r="AG38" s="47">
        <f t="shared" si="3"/>
        <v>0</v>
      </c>
      <c r="AH38" s="47">
        <f t="shared" si="3"/>
        <v>0</v>
      </c>
      <c r="AI38" s="47">
        <f t="shared" si="3"/>
        <v>0</v>
      </c>
      <c r="AJ38" s="47">
        <f t="shared" si="3"/>
        <v>0</v>
      </c>
      <c r="AK38" s="47">
        <f t="shared" si="3"/>
        <v>0</v>
      </c>
      <c r="AL38" s="47">
        <f t="shared" si="3"/>
        <v>0</v>
      </c>
      <c r="AM38" s="47">
        <f t="shared" si="3"/>
        <v>0</v>
      </c>
      <c r="AN38" s="47">
        <f t="shared" si="3"/>
        <v>0</v>
      </c>
      <c r="AO38" s="47">
        <f t="shared" si="3"/>
        <v>0</v>
      </c>
      <c r="AP38" s="47">
        <f t="shared" si="3"/>
        <v>0</v>
      </c>
      <c r="AQ38" s="47">
        <f t="shared" si="3"/>
        <v>0</v>
      </c>
    </row>
    <row r="39" spans="1:43" x14ac:dyDescent="0.25">
      <c r="A39" s="22" t="s">
        <v>62</v>
      </c>
      <c r="B39" s="29" t="str">
        <f>IFERROR(IF(SUM(E39:AQ39)=SUM(E38:AQ38),"součet v pořádku / sum is OK","součet v řádku nesedí"),"Chyba: pravděpodobně není zadána Odpisová doba na ř. 45")</f>
        <v>Chyba: pravděpodobně není zadána Odpisová doba na ř. 45</v>
      </c>
      <c r="C39" s="132"/>
      <c r="E39" s="47"/>
      <c r="F39" s="47" t="e">
        <f>IF(SUM($E$39:E39)&gt;SUM($E$38:F38),0,IF((SUM($E$39:E39)+E39)&gt;SUM($E$38:F38),SUM($E$38:E38)-SUM($E$39:E39),E39+E38/$B$46))</f>
        <v>#DIV/0!</v>
      </c>
      <c r="G39" s="47" t="e">
        <f>IF(SUM($E$39:F39)&gt;SUM($E$38:G38),0,IF((SUM($E$39:F39)+F39)&gt;SUM($E$38:G38),SUM($E$38:F38)-SUM($E$39:F39),F39+F38/$B$46))</f>
        <v>#DIV/0!</v>
      </c>
      <c r="H39" s="47" t="e">
        <f>IF(SUM($E$39:G39)&gt;SUM($E$38:H38),0,IF((SUM($E$39:G39)+G39)&gt;SUM($E$38:H38),SUM($E$38:G38)-SUM($E$39:G39),G39+G38/$B$46))</f>
        <v>#DIV/0!</v>
      </c>
      <c r="I39" s="47" t="e">
        <f>IF(SUM($E$39:H39)&gt;SUM($E$38:I38),0,IF((SUM($E$39:H39)+H39)&gt;SUM($E$38:I38),SUM($E$38:H38)-SUM($E$39:H39),H39+H38/$B$46))</f>
        <v>#DIV/0!</v>
      </c>
      <c r="J39" s="47" t="e">
        <f>IF(SUM($E$39:I39)&gt;SUM($E$38:J38),0,IF((SUM($E$39:I39)+I39)&gt;SUM($E$38:J38),SUM($E$38:I38)-SUM($E$39:I39),I39+I38/$B$46))</f>
        <v>#DIV/0!</v>
      </c>
      <c r="K39" s="47" t="e">
        <f>IF(SUM($E$39:J39)&gt;SUM($E$38:K38),0,IF((SUM($E$39:J39)+J39)&gt;SUM($E$38:K38),SUM($E$38:J38)-SUM($E$39:J39),J39+J38/$B$46))</f>
        <v>#DIV/0!</v>
      </c>
      <c r="L39" s="47" t="e">
        <f>IF(SUM($E$39:K39)&gt;SUM($E$38:L38),0,IF((SUM($E$39:K39)+K39)&gt;SUM($E$38:L38),SUM($E$38:K38)-SUM($E$39:K39),K39+K38/$B$46))</f>
        <v>#DIV/0!</v>
      </c>
      <c r="M39" s="47" t="e">
        <f>IF(SUM($E$39:L39)&gt;SUM($E$38:M38),0,IF((SUM($E$39:L39)+L39)&gt;SUM($E$38:M38),SUM($E$38:L38)-SUM($E$39:L39),L39+L38/$B$46))</f>
        <v>#DIV/0!</v>
      </c>
      <c r="N39" s="47" t="e">
        <f>IF(SUM($E$39:M39)&gt;SUM($E$38:N38),0,IF((SUM($E$39:M39)+M39)&gt;SUM($E$38:N38),SUM($E$38:M38)-SUM($E$39:M39),M39+M38/$B$46))</f>
        <v>#DIV/0!</v>
      </c>
      <c r="O39" s="47" t="e">
        <f>IF(SUM($E$39:N39)&gt;SUM($E$38:O38),0,IF((SUM($E$39:N39)+N39)&gt;SUM($E$38:O38),SUM($E$38:N38)-SUM($E$39:N39),N39+N38/$B$46))</f>
        <v>#DIV/0!</v>
      </c>
      <c r="P39" s="47" t="e">
        <f>IF(SUM($E$39:O39)&gt;SUM($E$38:P38),0,IF((SUM($E$39:O39)+O39)&gt;SUM($E$38:P38),SUM($E$38:O38)-SUM($E$39:O39),O39+O38/$B$46))</f>
        <v>#DIV/0!</v>
      </c>
      <c r="Q39" s="47" t="e">
        <f>IF(SUM($E$39:P39)&gt;SUM($E$38:Q38),0,IF((SUM($E$39:P39)+P39)&gt;SUM($E$38:Q38),SUM($E$38:P38)-SUM($E$39:P39),P39+P38/$B$46))</f>
        <v>#DIV/0!</v>
      </c>
      <c r="R39" s="47" t="e">
        <f>IF(SUM($E$39:Q39)&gt;SUM($E$38:R38),0,IF((SUM($E$39:Q39)+Q39)&gt;SUM($E$38:R38),SUM($E$38:Q38)-SUM($E$39:Q39),Q39+Q38/$B$46))</f>
        <v>#DIV/0!</v>
      </c>
      <c r="S39" s="47" t="e">
        <f>IF(SUM($E$39:R39)&gt;SUM($E$38:S38),0,IF((SUM($E$39:R39)+R39)&gt;SUM($E$38:S38),SUM($E$38:R38)-SUM($E$39:R39),R39+R38/$B$46))</f>
        <v>#DIV/0!</v>
      </c>
      <c r="T39" s="47" t="e">
        <f>IF(SUM($E$39:S39)&gt;SUM($E$38:T38),0,IF((SUM($E$39:S39)+S39)&gt;SUM($E$38:T38),SUM($E$38:S38)-SUM($E$39:S39),S39+S38/$B$46))</f>
        <v>#DIV/0!</v>
      </c>
      <c r="U39" s="47" t="e">
        <f>IF(SUM($E$39:T39)&gt;SUM($E$38:U38),0,IF((SUM($E$39:T39)+T39)&gt;SUM($E$38:U38),SUM($E$38:T38)-SUM($E$39:T39),T39+T38/$B$46))</f>
        <v>#DIV/0!</v>
      </c>
      <c r="V39" s="47" t="e">
        <f>IF(SUM($E$39:U39)&gt;SUM($E$38:V38),0,IF((SUM($E$39:U39)+U39)&gt;SUM($E$38:V38),SUM($E$38:U38)-SUM($E$39:U39),U39+U38/$B$46))</f>
        <v>#DIV/0!</v>
      </c>
      <c r="W39" s="47" t="e">
        <f>IF(SUM($E$39:V39)&gt;SUM($E$38:W38),0,IF((SUM($E$39:V39)+V39)&gt;SUM($E$38:W38),SUM($E$38:V38)-SUM($E$39:V39),V39+V38/$B$46))</f>
        <v>#DIV/0!</v>
      </c>
      <c r="X39" s="47" t="e">
        <f>IF(SUM($E$39:W39)&gt;SUM($E$38:X38),0,IF((SUM($E$39:W39)+W39)&gt;SUM($E$38:X38),SUM($E$38:W38)-SUM($E$39:W39),W39+W38/$B$46))</f>
        <v>#DIV/0!</v>
      </c>
      <c r="Y39" s="47" t="e">
        <f>IF(SUM($E$39:X39)&gt;SUM($E$38:Y38),0,IF((SUM($E$39:X39)+X39)&gt;SUM($E$38:Y38),SUM($E$38:X38)-SUM($E$39:X39),X39+X38/$B$46))</f>
        <v>#DIV/0!</v>
      </c>
      <c r="Z39" s="47" t="e">
        <f>IF(SUM($E$39:Y39)&gt;SUM($E$38:Z38),0,IF((SUM($E$39:Y39)+Y39)&gt;SUM($E$38:Z38),SUM($E$38:Y38)-SUM($E$39:Y39),Y39+Y38/$B$46))</f>
        <v>#DIV/0!</v>
      </c>
      <c r="AA39" s="47" t="e">
        <f>IF(SUM($E$39:Z39)&gt;SUM($E$38:AA38),0,IF((SUM($E$39:Z39)+Z39)&gt;SUM($E$38:AA38),SUM($E$38:Z38)-SUM($E$39:Z39),Z39+Z38/$B$46))</f>
        <v>#DIV/0!</v>
      </c>
      <c r="AB39" s="47" t="e">
        <f>IF(SUM($E$39:AA39)&gt;SUM($E$38:AB38),0,IF((SUM($E$39:AA39)+AA39)&gt;SUM($E$38:AB38),SUM($E$38:AA38)-SUM($E$39:AA39),AA39+AA38/$B$46))</f>
        <v>#DIV/0!</v>
      </c>
      <c r="AC39" s="47" t="e">
        <f>IF(SUM($E$39:AB39)&gt;SUM($E$38:AC38),0,IF((SUM($E$39:AB39)+AB39)&gt;SUM($E$38:AC38),SUM($E$38:AB38)-SUM($E$39:AB39),AB39+AB38/$B$46))</f>
        <v>#DIV/0!</v>
      </c>
      <c r="AD39" s="47" t="e">
        <f>IF(SUM($E$39:AC39)&gt;SUM($E$38:AD38),0,IF((SUM($E$39:AC39)+AC39)&gt;SUM($E$38:AD38),SUM($E$38:AC38)-SUM($E$39:AC39),AC39+AC38/$B$46))</f>
        <v>#DIV/0!</v>
      </c>
      <c r="AE39" s="47" t="e">
        <f>IF(SUM($E$39:AD39)&gt;SUM($E$38:AE38),0,IF((SUM($E$39:AD39)+AD39)&gt;SUM($E$38:AE38),SUM($E$38:AD38)-SUM($E$39:AD39),AD39+AD38/$B$46))</f>
        <v>#DIV/0!</v>
      </c>
      <c r="AF39" s="47" t="e">
        <f>IF(SUM($E$39:AE39)&gt;SUM($E$38:AF38),0,IF((SUM($E$39:AE39)+AE39)&gt;SUM($E$38:AF38),SUM($E$38:AE38)-SUM($E$39:AE39),AE39+AE38/$B$46))</f>
        <v>#DIV/0!</v>
      </c>
      <c r="AG39" s="47" t="e">
        <f>IF(SUM($E$39:AF39)&gt;SUM($E$38:AG38),0,IF((SUM($E$39:AF39)+AF39)&gt;SUM($E$38:AG38),SUM($E$38:AF38)-SUM($E$39:AF39),AF39+AF38/$B$46))</f>
        <v>#DIV/0!</v>
      </c>
      <c r="AH39" s="47" t="e">
        <f>IF(SUM($E$39:AG39)&gt;SUM($E$38:AH38),0,IF((SUM($E$39:AG39)+AG39)&gt;SUM($E$38:AH38),SUM($E$38:AG38)-SUM($E$39:AG39),AG39+AG38/$B$46))</f>
        <v>#DIV/0!</v>
      </c>
      <c r="AI39" s="47" t="e">
        <f>IF(SUM($E$39:AH39)&gt;SUM($E$38:AI38),0,IF((SUM($E$39:AH39)+AH39)&gt;SUM($E$38:AI38),SUM($E$38:AH38)-SUM($E$39:AH39),AH39+AH38/$B$46))</f>
        <v>#DIV/0!</v>
      </c>
      <c r="AJ39" s="47" t="e">
        <f>IF(SUM($E$39:AI39)&gt;SUM($E$38:AJ38),0,IF((SUM($E$39:AI39)+AI39)&gt;SUM($E$38:AJ38),SUM($E$38:AI38)-SUM($E$39:AI39),AI39+AI38/$B$46))</f>
        <v>#DIV/0!</v>
      </c>
      <c r="AK39" s="47" t="e">
        <f>IF(SUM($E$39:AJ39)&gt;SUM($E$38:AK38),0,IF((SUM($E$39:AJ39)+AJ39)&gt;SUM($E$38:AK38),SUM($E$38:AJ38)-SUM($E$39:AJ39),AJ39+AJ38/$B$46))</f>
        <v>#DIV/0!</v>
      </c>
      <c r="AL39" s="47" t="e">
        <f>IF(SUM($E$39:AK39)&gt;SUM($E$38:AL38),0,IF((SUM($E$39:AK39)+AK39)&gt;SUM($E$38:AL38),SUM($E$38:AK38)-SUM($E$39:AK39),AK39+AK38/$B$46))</f>
        <v>#DIV/0!</v>
      </c>
      <c r="AM39" s="47" t="e">
        <f>IF(SUM($E$39:AL39)&gt;SUM($E$38:AM38),0,IF((SUM($E$39:AL39)+AL39)&gt;SUM($E$38:AM38),SUM($E$38:AL38)-SUM($E$39:AL39),AL39+AL38/$B$46))</f>
        <v>#DIV/0!</v>
      </c>
      <c r="AN39" s="47" t="e">
        <f>IF(SUM($E$39:AM39)&gt;SUM($E$38:AN38),0,IF((SUM($E$39:AM39)+AM39)&gt;SUM($E$38:AN38),SUM($E$38:AM38)-SUM($E$39:AM39),AM39+AM38/$B$46))</f>
        <v>#DIV/0!</v>
      </c>
      <c r="AO39" s="47" t="e">
        <f>IF(SUM($E$39:AN39)&gt;SUM($E$38:AO38),0,IF((SUM($E$39:AN39)+AN39)&gt;SUM($E$38:AO38),SUM($E$38:AN38)-SUM($E$39:AN39),AN39+AN38/$B$46))</f>
        <v>#DIV/0!</v>
      </c>
      <c r="AP39" s="47" t="e">
        <f>IF(SUM($E$39:AO39)&gt;SUM($E$38:AP38),0,IF((SUM($E$39:AO39)+AO39)&gt;SUM($E$38:AP38),SUM($E$38:AO38)-SUM($E$39:AO39),AO39+AO38/$B$46))</f>
        <v>#DIV/0!</v>
      </c>
      <c r="AQ39" s="47" t="e">
        <f>IF(SUM($E$39:AP39)&gt;SUM($E$38:AQ38),0,IF((SUM($E$39:AP39)+AP39)&gt;SUM($E$38:AQ38),SUM($E$38:AP38)-SUM($E$39:AP39),AP39+AP38/$B$46))</f>
        <v>#DIV/0!</v>
      </c>
    </row>
    <row r="40" spans="1:43" x14ac:dyDescent="0.25">
      <c r="A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</row>
    <row r="41" spans="1:43" x14ac:dyDescent="0.25">
      <c r="A41" s="143" t="s">
        <v>63</v>
      </c>
    </row>
    <row r="42" spans="1:43" x14ac:dyDescent="0.25">
      <c r="A42" s="146" t="s">
        <v>163</v>
      </c>
      <c r="B42" s="47"/>
      <c r="C42" s="31"/>
      <c r="D42" s="31"/>
      <c r="E42" s="25" t="s">
        <v>1</v>
      </c>
    </row>
    <row r="43" spans="1:43" x14ac:dyDescent="0.25">
      <c r="A43" s="146" t="s">
        <v>164</v>
      </c>
      <c r="B43" s="47"/>
      <c r="C43" s="31"/>
      <c r="D43" s="31"/>
      <c r="E43" s="25"/>
    </row>
    <row r="44" spans="1:43" x14ac:dyDescent="0.25">
      <c r="A44" s="146"/>
      <c r="B44" s="32" t="str">
        <f>IF(B43&lt;=0.03*B42,"výdaje na TDI jsou v pořádku / sum is OK","TDI nad 3% realizace")</f>
        <v>výdaje na TDI jsou v pořádku / sum is OK</v>
      </c>
      <c r="C44" s="31"/>
      <c r="D44" s="31"/>
      <c r="E44" s="25"/>
    </row>
    <row r="45" spans="1:43" x14ac:dyDescent="0.25">
      <c r="A45" s="227" t="s">
        <v>121</v>
      </c>
      <c r="B45" s="24">
        <f>B42+B43</f>
        <v>0</v>
      </c>
      <c r="C45" s="31"/>
      <c r="D45" s="31"/>
      <c r="E45" s="25"/>
    </row>
    <row r="46" spans="1:43" x14ac:dyDescent="0.25">
      <c r="A46" s="146" t="s">
        <v>64</v>
      </c>
      <c r="B46" s="47">
        <v>0</v>
      </c>
      <c r="C46" s="21"/>
      <c r="D46" s="21"/>
      <c r="E46" s="25"/>
    </row>
    <row r="47" spans="1:43" s="1" customFormat="1" x14ac:dyDescent="0.25">
      <c r="A47" s="143" t="s">
        <v>122</v>
      </c>
      <c r="B47" s="32" t="str">
        <f>IF(SUM(E47:AQ47)=B45,"součet v pořádku / sum is OK","součet v řádku nesedí")</f>
        <v>součet v pořádku / sum is OK</v>
      </c>
      <c r="C47" s="19"/>
      <c r="D47" s="33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</row>
    <row r="48" spans="1:43" x14ac:dyDescent="0.25">
      <c r="A48" s="22"/>
      <c r="D48" s="21"/>
    </row>
    <row r="49" spans="1:43" x14ac:dyDescent="0.25">
      <c r="A49" s="145" t="s">
        <v>65</v>
      </c>
      <c r="D49" s="21"/>
    </row>
    <row r="50" spans="1:43" s="34" customFormat="1" x14ac:dyDescent="0.25">
      <c r="A50" s="147" t="s">
        <v>141</v>
      </c>
      <c r="B50" s="20" t="s">
        <v>109</v>
      </c>
      <c r="C50" s="20" t="s">
        <v>110</v>
      </c>
      <c r="D50" s="21"/>
    </row>
    <row r="51" spans="1:43" x14ac:dyDescent="0.25">
      <c r="A51" s="230" t="s">
        <v>67</v>
      </c>
      <c r="B51" s="229"/>
      <c r="C51" s="49"/>
      <c r="D51" s="21"/>
      <c r="E51" s="47"/>
      <c r="F51" s="47"/>
      <c r="G51" s="47"/>
      <c r="H51" s="47"/>
      <c r="I51" s="47"/>
      <c r="J51" s="52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</row>
    <row r="52" spans="1:43" x14ac:dyDescent="0.25">
      <c r="A52" s="148" t="s">
        <v>68</v>
      </c>
      <c r="C52" s="35"/>
      <c r="D52" s="21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</row>
    <row r="53" spans="1:43" x14ac:dyDescent="0.25">
      <c r="A53" s="148" t="s">
        <v>69</v>
      </c>
      <c r="C53" s="35"/>
      <c r="D53" s="21"/>
      <c r="E53" s="53" t="str">
        <f>IFERROR(E51/E52,"")</f>
        <v/>
      </c>
      <c r="F53" s="53" t="str">
        <f t="shared" ref="F53:AQ53" si="4">IFERROR(F51/F52,"")</f>
        <v/>
      </c>
      <c r="G53" s="53" t="str">
        <f t="shared" si="4"/>
        <v/>
      </c>
      <c r="H53" s="53" t="str">
        <f t="shared" si="4"/>
        <v/>
      </c>
      <c r="I53" s="53" t="str">
        <f t="shared" si="4"/>
        <v/>
      </c>
      <c r="J53" s="53" t="str">
        <f t="shared" si="4"/>
        <v/>
      </c>
      <c r="K53" s="53" t="str">
        <f t="shared" si="4"/>
        <v/>
      </c>
      <c r="L53" s="53" t="str">
        <f t="shared" si="4"/>
        <v/>
      </c>
      <c r="M53" s="53" t="str">
        <f t="shared" si="4"/>
        <v/>
      </c>
      <c r="N53" s="53" t="str">
        <f t="shared" si="4"/>
        <v/>
      </c>
      <c r="O53" s="53" t="str">
        <f t="shared" si="4"/>
        <v/>
      </c>
      <c r="P53" s="53" t="str">
        <f t="shared" si="4"/>
        <v/>
      </c>
      <c r="Q53" s="53" t="str">
        <f t="shared" si="4"/>
        <v/>
      </c>
      <c r="R53" s="53" t="str">
        <f t="shared" si="4"/>
        <v/>
      </c>
      <c r="S53" s="53" t="str">
        <f t="shared" si="4"/>
        <v/>
      </c>
      <c r="T53" s="53" t="str">
        <f t="shared" si="4"/>
        <v/>
      </c>
      <c r="U53" s="53" t="str">
        <f t="shared" si="4"/>
        <v/>
      </c>
      <c r="V53" s="53" t="str">
        <f t="shared" si="4"/>
        <v/>
      </c>
      <c r="W53" s="53" t="str">
        <f t="shared" si="4"/>
        <v/>
      </c>
      <c r="X53" s="53" t="str">
        <f t="shared" si="4"/>
        <v/>
      </c>
      <c r="Y53" s="53" t="str">
        <f t="shared" si="4"/>
        <v/>
      </c>
      <c r="Z53" s="53" t="str">
        <f t="shared" si="4"/>
        <v/>
      </c>
      <c r="AA53" s="53" t="str">
        <f t="shared" si="4"/>
        <v/>
      </c>
      <c r="AB53" s="53" t="str">
        <f t="shared" si="4"/>
        <v/>
      </c>
      <c r="AC53" s="53" t="str">
        <f t="shared" si="4"/>
        <v/>
      </c>
      <c r="AD53" s="53" t="str">
        <f t="shared" si="4"/>
        <v/>
      </c>
      <c r="AE53" s="53" t="str">
        <f t="shared" si="4"/>
        <v/>
      </c>
      <c r="AF53" s="53" t="str">
        <f t="shared" si="4"/>
        <v/>
      </c>
      <c r="AG53" s="53" t="str">
        <f t="shared" si="4"/>
        <v/>
      </c>
      <c r="AH53" s="53" t="str">
        <f t="shared" si="4"/>
        <v/>
      </c>
      <c r="AI53" s="53" t="str">
        <f t="shared" si="4"/>
        <v/>
      </c>
      <c r="AJ53" s="53" t="str">
        <f t="shared" si="4"/>
        <v/>
      </c>
      <c r="AK53" s="53" t="str">
        <f t="shared" si="4"/>
        <v/>
      </c>
      <c r="AL53" s="53" t="str">
        <f t="shared" si="4"/>
        <v/>
      </c>
      <c r="AM53" s="53" t="str">
        <f t="shared" si="4"/>
        <v/>
      </c>
      <c r="AN53" s="53" t="str">
        <f t="shared" si="4"/>
        <v/>
      </c>
      <c r="AO53" s="53" t="str">
        <f t="shared" si="4"/>
        <v/>
      </c>
      <c r="AP53" s="53" t="str">
        <f t="shared" si="4"/>
        <v/>
      </c>
      <c r="AQ53" s="53" t="str">
        <f t="shared" si="4"/>
        <v/>
      </c>
    </row>
    <row r="54" spans="1:43" x14ac:dyDescent="0.25">
      <c r="A54" s="228" t="s">
        <v>72</v>
      </c>
      <c r="B54" s="47"/>
      <c r="C54" s="49"/>
      <c r="D54" s="21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</row>
    <row r="55" spans="1:43" x14ac:dyDescent="0.25">
      <c r="A55" s="149" t="s">
        <v>70</v>
      </c>
      <c r="C55" s="35"/>
      <c r="D55" s="21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</row>
    <row r="56" spans="1:43" x14ac:dyDescent="0.25">
      <c r="A56" s="149" t="s">
        <v>71</v>
      </c>
      <c r="C56" s="35"/>
      <c r="D56" s="21"/>
      <c r="E56" s="53" t="str">
        <f t="shared" ref="E56:AQ56" si="5">IFERROR(E54/E55,"")</f>
        <v/>
      </c>
      <c r="F56" s="53" t="str">
        <f t="shared" si="5"/>
        <v/>
      </c>
      <c r="G56" s="53" t="str">
        <f t="shared" si="5"/>
        <v/>
      </c>
      <c r="H56" s="53" t="str">
        <f t="shared" si="5"/>
        <v/>
      </c>
      <c r="I56" s="53" t="str">
        <f t="shared" si="5"/>
        <v/>
      </c>
      <c r="J56" s="53" t="str">
        <f t="shared" si="5"/>
        <v/>
      </c>
      <c r="K56" s="53" t="str">
        <f t="shared" si="5"/>
        <v/>
      </c>
      <c r="L56" s="53" t="str">
        <f t="shared" si="5"/>
        <v/>
      </c>
      <c r="M56" s="53" t="str">
        <f t="shared" si="5"/>
        <v/>
      </c>
      <c r="N56" s="53" t="str">
        <f t="shared" si="5"/>
        <v/>
      </c>
      <c r="O56" s="53" t="str">
        <f t="shared" si="5"/>
        <v/>
      </c>
      <c r="P56" s="53" t="str">
        <f t="shared" si="5"/>
        <v/>
      </c>
      <c r="Q56" s="53" t="str">
        <f t="shared" si="5"/>
        <v/>
      </c>
      <c r="R56" s="53" t="str">
        <f t="shared" si="5"/>
        <v/>
      </c>
      <c r="S56" s="53" t="str">
        <f t="shared" si="5"/>
        <v/>
      </c>
      <c r="T56" s="53" t="str">
        <f t="shared" si="5"/>
        <v/>
      </c>
      <c r="U56" s="53" t="str">
        <f t="shared" si="5"/>
        <v/>
      </c>
      <c r="V56" s="53" t="str">
        <f t="shared" si="5"/>
        <v/>
      </c>
      <c r="W56" s="53" t="str">
        <f t="shared" si="5"/>
        <v/>
      </c>
      <c r="X56" s="53" t="str">
        <f t="shared" si="5"/>
        <v/>
      </c>
      <c r="Y56" s="53" t="str">
        <f t="shared" si="5"/>
        <v/>
      </c>
      <c r="Z56" s="53" t="str">
        <f t="shared" si="5"/>
        <v/>
      </c>
      <c r="AA56" s="53" t="str">
        <f t="shared" si="5"/>
        <v/>
      </c>
      <c r="AB56" s="53" t="str">
        <f t="shared" si="5"/>
        <v/>
      </c>
      <c r="AC56" s="53" t="str">
        <f t="shared" si="5"/>
        <v/>
      </c>
      <c r="AD56" s="53" t="str">
        <f t="shared" si="5"/>
        <v/>
      </c>
      <c r="AE56" s="53" t="str">
        <f t="shared" si="5"/>
        <v/>
      </c>
      <c r="AF56" s="53" t="str">
        <f t="shared" si="5"/>
        <v/>
      </c>
      <c r="AG56" s="53" t="str">
        <f t="shared" si="5"/>
        <v/>
      </c>
      <c r="AH56" s="53" t="str">
        <f t="shared" si="5"/>
        <v/>
      </c>
      <c r="AI56" s="53" t="str">
        <f t="shared" si="5"/>
        <v/>
      </c>
      <c r="AJ56" s="53" t="str">
        <f t="shared" si="5"/>
        <v/>
      </c>
      <c r="AK56" s="53" t="str">
        <f t="shared" si="5"/>
        <v/>
      </c>
      <c r="AL56" s="53" t="str">
        <f t="shared" si="5"/>
        <v/>
      </c>
      <c r="AM56" s="53" t="str">
        <f t="shared" si="5"/>
        <v/>
      </c>
      <c r="AN56" s="53" t="str">
        <f t="shared" si="5"/>
        <v/>
      </c>
      <c r="AO56" s="53" t="str">
        <f t="shared" si="5"/>
        <v/>
      </c>
      <c r="AP56" s="53" t="str">
        <f t="shared" si="5"/>
        <v/>
      </c>
      <c r="AQ56" s="53" t="str">
        <f t="shared" si="5"/>
        <v/>
      </c>
    </row>
    <row r="57" spans="1:43" x14ac:dyDescent="0.25">
      <c r="A57" s="228" t="s">
        <v>73</v>
      </c>
      <c r="B57" s="47"/>
      <c r="C57" s="49"/>
      <c r="D57" s="21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</row>
    <row r="58" spans="1:43" x14ac:dyDescent="0.25">
      <c r="A58" s="149" t="s">
        <v>74</v>
      </c>
      <c r="C58" s="35"/>
      <c r="D58" s="21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</row>
    <row r="59" spans="1:43" x14ac:dyDescent="0.25">
      <c r="A59" s="149" t="s">
        <v>75</v>
      </c>
      <c r="C59" s="35"/>
      <c r="D59" s="21"/>
      <c r="E59" s="53" t="str">
        <f t="shared" ref="E59:AQ59" si="6">IFERROR(E57/E58,"")</f>
        <v/>
      </c>
      <c r="F59" s="53" t="str">
        <f t="shared" si="6"/>
        <v/>
      </c>
      <c r="G59" s="53" t="str">
        <f t="shared" si="6"/>
        <v/>
      </c>
      <c r="H59" s="53" t="str">
        <f t="shared" si="6"/>
        <v/>
      </c>
      <c r="I59" s="53" t="str">
        <f t="shared" si="6"/>
        <v/>
      </c>
      <c r="J59" s="53" t="str">
        <f t="shared" si="6"/>
        <v/>
      </c>
      <c r="K59" s="53" t="str">
        <f t="shared" si="6"/>
        <v/>
      </c>
      <c r="L59" s="53" t="str">
        <f t="shared" si="6"/>
        <v/>
      </c>
      <c r="M59" s="53" t="str">
        <f t="shared" si="6"/>
        <v/>
      </c>
      <c r="N59" s="53" t="str">
        <f t="shared" si="6"/>
        <v/>
      </c>
      <c r="O59" s="53" t="str">
        <f t="shared" si="6"/>
        <v/>
      </c>
      <c r="P59" s="53" t="str">
        <f t="shared" si="6"/>
        <v/>
      </c>
      <c r="Q59" s="53" t="str">
        <f t="shared" si="6"/>
        <v/>
      </c>
      <c r="R59" s="53" t="str">
        <f t="shared" si="6"/>
        <v/>
      </c>
      <c r="S59" s="53" t="str">
        <f t="shared" si="6"/>
        <v/>
      </c>
      <c r="T59" s="53" t="str">
        <f t="shared" si="6"/>
        <v/>
      </c>
      <c r="U59" s="53" t="str">
        <f t="shared" si="6"/>
        <v/>
      </c>
      <c r="V59" s="53" t="str">
        <f t="shared" si="6"/>
        <v/>
      </c>
      <c r="W59" s="53" t="str">
        <f t="shared" si="6"/>
        <v/>
      </c>
      <c r="X59" s="53" t="str">
        <f t="shared" si="6"/>
        <v/>
      </c>
      <c r="Y59" s="53" t="str">
        <f t="shared" si="6"/>
        <v/>
      </c>
      <c r="Z59" s="53" t="str">
        <f t="shared" si="6"/>
        <v/>
      </c>
      <c r="AA59" s="53" t="str">
        <f t="shared" si="6"/>
        <v/>
      </c>
      <c r="AB59" s="53" t="str">
        <f t="shared" si="6"/>
        <v/>
      </c>
      <c r="AC59" s="53" t="str">
        <f t="shared" si="6"/>
        <v/>
      </c>
      <c r="AD59" s="53" t="str">
        <f t="shared" si="6"/>
        <v/>
      </c>
      <c r="AE59" s="53" t="str">
        <f t="shared" si="6"/>
        <v/>
      </c>
      <c r="AF59" s="53" t="str">
        <f t="shared" si="6"/>
        <v/>
      </c>
      <c r="AG59" s="53" t="str">
        <f t="shared" si="6"/>
        <v/>
      </c>
      <c r="AH59" s="53" t="str">
        <f t="shared" si="6"/>
        <v/>
      </c>
      <c r="AI59" s="53" t="str">
        <f t="shared" si="6"/>
        <v/>
      </c>
      <c r="AJ59" s="53" t="str">
        <f t="shared" si="6"/>
        <v/>
      </c>
      <c r="AK59" s="53" t="str">
        <f t="shared" si="6"/>
        <v/>
      </c>
      <c r="AL59" s="53" t="str">
        <f t="shared" si="6"/>
        <v/>
      </c>
      <c r="AM59" s="53" t="str">
        <f t="shared" si="6"/>
        <v/>
      </c>
      <c r="AN59" s="53" t="str">
        <f t="shared" si="6"/>
        <v/>
      </c>
      <c r="AO59" s="53" t="str">
        <f t="shared" si="6"/>
        <v/>
      </c>
      <c r="AP59" s="53" t="str">
        <f t="shared" si="6"/>
        <v/>
      </c>
      <c r="AQ59" s="53" t="str">
        <f t="shared" si="6"/>
        <v/>
      </c>
    </row>
    <row r="60" spans="1:43" x14ac:dyDescent="0.25">
      <c r="A60" s="228" t="s">
        <v>76</v>
      </c>
      <c r="B60" s="47"/>
      <c r="C60" s="21"/>
      <c r="D60" s="21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/>
      <c r="AQ60" s="47"/>
    </row>
    <row r="61" spans="1:43" x14ac:dyDescent="0.25">
      <c r="A61" s="228" t="s">
        <v>142</v>
      </c>
      <c r="C61" s="21"/>
      <c r="D61" s="21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  <c r="AN61" s="47"/>
      <c r="AO61" s="47"/>
      <c r="AP61" s="47"/>
      <c r="AQ61" s="47"/>
    </row>
    <row r="62" spans="1:43" x14ac:dyDescent="0.25">
      <c r="A62" s="149" t="s">
        <v>151</v>
      </c>
      <c r="C62" s="21"/>
      <c r="D62" s="21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</row>
    <row r="63" spans="1:43" x14ac:dyDescent="0.25">
      <c r="A63" s="149" t="s">
        <v>143</v>
      </c>
      <c r="C63" s="21"/>
      <c r="D63" s="21"/>
      <c r="E63" s="53" t="str">
        <f>IFERROR(E61/E62/1000,"")</f>
        <v/>
      </c>
      <c r="F63" s="53" t="str">
        <f t="shared" ref="F63:AQ63" si="7">IFERROR(F61/F62/1000,"")</f>
        <v/>
      </c>
      <c r="G63" s="53" t="str">
        <f t="shared" si="7"/>
        <v/>
      </c>
      <c r="H63" s="53" t="str">
        <f t="shared" si="7"/>
        <v/>
      </c>
      <c r="I63" s="53" t="str">
        <f t="shared" si="7"/>
        <v/>
      </c>
      <c r="J63" s="53" t="str">
        <f t="shared" si="7"/>
        <v/>
      </c>
      <c r="K63" s="53" t="str">
        <f t="shared" si="7"/>
        <v/>
      </c>
      <c r="L63" s="53" t="str">
        <f t="shared" si="7"/>
        <v/>
      </c>
      <c r="M63" s="53" t="str">
        <f t="shared" si="7"/>
        <v/>
      </c>
      <c r="N63" s="53" t="str">
        <f t="shared" si="7"/>
        <v/>
      </c>
      <c r="O63" s="53" t="str">
        <f t="shared" si="7"/>
        <v/>
      </c>
      <c r="P63" s="53" t="str">
        <f t="shared" si="7"/>
        <v/>
      </c>
      <c r="Q63" s="53" t="str">
        <f t="shared" si="7"/>
        <v/>
      </c>
      <c r="R63" s="53" t="str">
        <f t="shared" si="7"/>
        <v/>
      </c>
      <c r="S63" s="53" t="str">
        <f t="shared" si="7"/>
        <v/>
      </c>
      <c r="T63" s="53" t="str">
        <f t="shared" si="7"/>
        <v/>
      </c>
      <c r="U63" s="53" t="str">
        <f t="shared" si="7"/>
        <v/>
      </c>
      <c r="V63" s="53" t="str">
        <f t="shared" si="7"/>
        <v/>
      </c>
      <c r="W63" s="53" t="str">
        <f t="shared" si="7"/>
        <v/>
      </c>
      <c r="X63" s="53" t="str">
        <f t="shared" si="7"/>
        <v/>
      </c>
      <c r="Y63" s="53" t="str">
        <f t="shared" si="7"/>
        <v/>
      </c>
      <c r="Z63" s="53" t="str">
        <f t="shared" si="7"/>
        <v/>
      </c>
      <c r="AA63" s="53" t="str">
        <f t="shared" si="7"/>
        <v/>
      </c>
      <c r="AB63" s="53" t="str">
        <f t="shared" si="7"/>
        <v/>
      </c>
      <c r="AC63" s="53" t="str">
        <f t="shared" si="7"/>
        <v/>
      </c>
      <c r="AD63" s="53" t="str">
        <f t="shared" si="7"/>
        <v/>
      </c>
      <c r="AE63" s="53" t="str">
        <f t="shared" si="7"/>
        <v/>
      </c>
      <c r="AF63" s="53" t="str">
        <f t="shared" si="7"/>
        <v/>
      </c>
      <c r="AG63" s="53" t="str">
        <f t="shared" si="7"/>
        <v/>
      </c>
      <c r="AH63" s="53" t="str">
        <f t="shared" si="7"/>
        <v/>
      </c>
      <c r="AI63" s="53" t="str">
        <f t="shared" si="7"/>
        <v/>
      </c>
      <c r="AJ63" s="53" t="str">
        <f t="shared" si="7"/>
        <v/>
      </c>
      <c r="AK63" s="53" t="str">
        <f t="shared" si="7"/>
        <v/>
      </c>
      <c r="AL63" s="53" t="str">
        <f t="shared" si="7"/>
        <v/>
      </c>
      <c r="AM63" s="53" t="str">
        <f t="shared" si="7"/>
        <v/>
      </c>
      <c r="AN63" s="53" t="str">
        <f t="shared" si="7"/>
        <v/>
      </c>
      <c r="AO63" s="53" t="str">
        <f t="shared" si="7"/>
        <v/>
      </c>
      <c r="AP63" s="53" t="str">
        <f t="shared" si="7"/>
        <v/>
      </c>
      <c r="AQ63" s="53" t="str">
        <f t="shared" si="7"/>
        <v/>
      </c>
    </row>
    <row r="64" spans="1:43" x14ac:dyDescent="0.25">
      <c r="A64" s="231" t="s">
        <v>144</v>
      </c>
      <c r="C64" s="21"/>
      <c r="D64" s="21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  <c r="AO64" s="47"/>
      <c r="AP64" s="47"/>
      <c r="AQ64" s="47"/>
    </row>
    <row r="65" spans="1:43" x14ac:dyDescent="0.25">
      <c r="A65" s="149" t="s">
        <v>155</v>
      </c>
      <c r="C65" s="21"/>
      <c r="D65" s="21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  <c r="AN65" s="47"/>
      <c r="AO65" s="47"/>
      <c r="AP65" s="47"/>
      <c r="AQ65" s="47"/>
    </row>
    <row r="66" spans="1:43" x14ac:dyDescent="0.25">
      <c r="A66" s="149" t="s">
        <v>145</v>
      </c>
      <c r="B66" s="1"/>
      <c r="C66" s="21"/>
      <c r="D66" s="21"/>
      <c r="E66" s="53" t="str">
        <f>IFERROR(E64/E65/1000,"")</f>
        <v/>
      </c>
      <c r="F66" s="53" t="str">
        <f t="shared" ref="F66:AQ66" si="8">IFERROR(F64/F65/1000,"")</f>
        <v/>
      </c>
      <c r="G66" s="53" t="str">
        <f t="shared" si="8"/>
        <v/>
      </c>
      <c r="H66" s="53" t="str">
        <f t="shared" si="8"/>
        <v/>
      </c>
      <c r="I66" s="53" t="str">
        <f t="shared" si="8"/>
        <v/>
      </c>
      <c r="J66" s="53" t="str">
        <f t="shared" si="8"/>
        <v/>
      </c>
      <c r="K66" s="53" t="str">
        <f t="shared" si="8"/>
        <v/>
      </c>
      <c r="L66" s="53" t="str">
        <f t="shared" si="8"/>
        <v/>
      </c>
      <c r="M66" s="53" t="str">
        <f t="shared" si="8"/>
        <v/>
      </c>
      <c r="N66" s="53" t="str">
        <f t="shared" si="8"/>
        <v/>
      </c>
      <c r="O66" s="53" t="str">
        <f t="shared" si="8"/>
        <v/>
      </c>
      <c r="P66" s="53" t="str">
        <f t="shared" si="8"/>
        <v/>
      </c>
      <c r="Q66" s="53" t="str">
        <f t="shared" si="8"/>
        <v/>
      </c>
      <c r="R66" s="53" t="str">
        <f t="shared" si="8"/>
        <v/>
      </c>
      <c r="S66" s="53" t="str">
        <f t="shared" si="8"/>
        <v/>
      </c>
      <c r="T66" s="53" t="str">
        <f t="shared" si="8"/>
        <v/>
      </c>
      <c r="U66" s="53" t="str">
        <f t="shared" si="8"/>
        <v/>
      </c>
      <c r="V66" s="53" t="str">
        <f t="shared" si="8"/>
        <v/>
      </c>
      <c r="W66" s="53" t="str">
        <f t="shared" si="8"/>
        <v/>
      </c>
      <c r="X66" s="53" t="str">
        <f t="shared" si="8"/>
        <v/>
      </c>
      <c r="Y66" s="53" t="str">
        <f t="shared" si="8"/>
        <v/>
      </c>
      <c r="Z66" s="53" t="str">
        <f t="shared" si="8"/>
        <v/>
      </c>
      <c r="AA66" s="53" t="str">
        <f t="shared" si="8"/>
        <v/>
      </c>
      <c r="AB66" s="53" t="str">
        <f t="shared" si="8"/>
        <v/>
      </c>
      <c r="AC66" s="53" t="str">
        <f t="shared" si="8"/>
        <v/>
      </c>
      <c r="AD66" s="53" t="str">
        <f t="shared" si="8"/>
        <v/>
      </c>
      <c r="AE66" s="53" t="str">
        <f t="shared" si="8"/>
        <v/>
      </c>
      <c r="AF66" s="53" t="str">
        <f t="shared" si="8"/>
        <v/>
      </c>
      <c r="AG66" s="53" t="str">
        <f t="shared" si="8"/>
        <v/>
      </c>
      <c r="AH66" s="53" t="str">
        <f t="shared" si="8"/>
        <v/>
      </c>
      <c r="AI66" s="53" t="str">
        <f t="shared" si="8"/>
        <v/>
      </c>
      <c r="AJ66" s="53" t="str">
        <f t="shared" si="8"/>
        <v/>
      </c>
      <c r="AK66" s="53" t="str">
        <f t="shared" si="8"/>
        <v/>
      </c>
      <c r="AL66" s="53" t="str">
        <f t="shared" si="8"/>
        <v/>
      </c>
      <c r="AM66" s="53" t="str">
        <f t="shared" si="8"/>
        <v/>
      </c>
      <c r="AN66" s="53" t="str">
        <f t="shared" si="8"/>
        <v/>
      </c>
      <c r="AO66" s="53" t="str">
        <f t="shared" si="8"/>
        <v/>
      </c>
      <c r="AP66" s="53" t="str">
        <f t="shared" si="8"/>
        <v/>
      </c>
      <c r="AQ66" s="53" t="str">
        <f t="shared" si="8"/>
        <v/>
      </c>
    </row>
    <row r="67" spans="1:43" x14ac:dyDescent="0.25">
      <c r="A67" s="143" t="s">
        <v>152</v>
      </c>
      <c r="B67" s="1" t="str">
        <f>IF(SUM(E67:AQ67)=SUM(E51:AQ51,E54:AQ54,E57:AQ57,E60:AQ60,E61:AQ61,E64:AQ64),"součet v pořádku / sum is OK","součet paliva nesedí")</f>
        <v>součet v pořádku / sum is OK</v>
      </c>
      <c r="C67" s="38"/>
      <c r="D67" s="21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</row>
    <row r="68" spans="1:43" x14ac:dyDescent="0.25">
      <c r="D68" s="21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</row>
    <row r="69" spans="1:43" x14ac:dyDescent="0.25">
      <c r="A69" s="146" t="s">
        <v>77</v>
      </c>
      <c r="D69" s="21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47"/>
      <c r="AN69" s="47"/>
      <c r="AO69" s="47"/>
      <c r="AP69" s="47"/>
      <c r="AQ69" s="47"/>
    </row>
    <row r="70" spans="1:43" s="1" customFormat="1" x14ac:dyDescent="0.25">
      <c r="A70" s="143" t="s">
        <v>124</v>
      </c>
      <c r="C70" s="19"/>
      <c r="D70" s="2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  <c r="AN70" s="51"/>
      <c r="AO70" s="51"/>
      <c r="AP70" s="51"/>
      <c r="AQ70" s="51"/>
    </row>
    <row r="71" spans="1:43" s="1" customFormat="1" x14ac:dyDescent="0.25">
      <c r="A71" s="143"/>
      <c r="C71" s="19"/>
      <c r="D71" s="21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43" s="1" customFormat="1" x14ac:dyDescent="0.25">
      <c r="A72" s="143" t="s">
        <v>78</v>
      </c>
      <c r="B72" s="20" t="s">
        <v>111</v>
      </c>
      <c r="C72" s="19"/>
      <c r="D72" s="21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43" s="40" customFormat="1" x14ac:dyDescent="0.25">
      <c r="A73" s="150" t="s">
        <v>79</v>
      </c>
      <c r="B73" s="47"/>
      <c r="C73" s="39"/>
      <c r="D73" s="39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50"/>
      <c r="AP73" s="50"/>
      <c r="AQ73" s="50"/>
    </row>
    <row r="74" spans="1:43" s="40" customFormat="1" x14ac:dyDescent="0.25">
      <c r="A74" s="150" t="s">
        <v>80</v>
      </c>
      <c r="B74" s="47"/>
      <c r="C74" s="39"/>
      <c r="D74" s="39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</row>
    <row r="75" spans="1:43" s="40" customFormat="1" x14ac:dyDescent="0.25">
      <c r="A75" s="150" t="s">
        <v>81</v>
      </c>
      <c r="B75" s="47"/>
      <c r="C75" s="39"/>
      <c r="D75" s="39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50"/>
      <c r="AP75" s="50"/>
      <c r="AQ75" s="50"/>
    </row>
    <row r="76" spans="1:43" s="40" customFormat="1" x14ac:dyDescent="0.25">
      <c r="A76" s="150" t="s">
        <v>82</v>
      </c>
      <c r="B76" s="47"/>
      <c r="C76" s="39"/>
      <c r="D76" s="39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/>
      <c r="AL76" s="50"/>
      <c r="AM76" s="50"/>
      <c r="AN76" s="50"/>
      <c r="AO76" s="50"/>
      <c r="AP76" s="50"/>
      <c r="AQ76" s="50"/>
    </row>
    <row r="77" spans="1:43" s="40" customFormat="1" x14ac:dyDescent="0.25">
      <c r="A77" s="150" t="s">
        <v>83</v>
      </c>
      <c r="B77" s="47"/>
      <c r="C77" s="39"/>
      <c r="D77" s="39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0"/>
    </row>
    <row r="78" spans="1:43" s="40" customFormat="1" x14ac:dyDescent="0.25">
      <c r="A78" s="150" t="s">
        <v>84</v>
      </c>
      <c r="B78" s="47"/>
      <c r="C78" s="39"/>
      <c r="D78" s="39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/>
      <c r="AL78" s="50"/>
      <c r="AM78" s="50"/>
      <c r="AN78" s="50"/>
      <c r="AO78" s="50"/>
      <c r="AP78" s="50"/>
      <c r="AQ78" s="50"/>
    </row>
    <row r="79" spans="1:43" s="40" customFormat="1" x14ac:dyDescent="0.25">
      <c r="A79" s="150" t="s">
        <v>85</v>
      </c>
      <c r="B79" s="47"/>
      <c r="C79" s="39"/>
      <c r="D79" s="39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/>
      <c r="AL79" s="50"/>
      <c r="AM79" s="50"/>
      <c r="AN79" s="50"/>
      <c r="AO79" s="50"/>
      <c r="AP79" s="50"/>
      <c r="AQ79" s="50"/>
    </row>
    <row r="80" spans="1:43" s="40" customFormat="1" x14ac:dyDescent="0.25">
      <c r="A80" s="150" t="s">
        <v>86</v>
      </c>
      <c r="B80" s="47"/>
      <c r="C80" s="39"/>
      <c r="D80" s="39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/>
      <c r="AL80" s="50"/>
      <c r="AM80" s="50"/>
      <c r="AN80" s="50"/>
      <c r="AO80" s="50"/>
      <c r="AP80" s="50"/>
      <c r="AQ80" s="50"/>
    </row>
    <row r="81" spans="1:43" s="40" customFormat="1" x14ac:dyDescent="0.25">
      <c r="A81" s="150" t="s">
        <v>87</v>
      </c>
      <c r="B81" s="47"/>
      <c r="C81" s="39"/>
      <c r="D81" s="39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</row>
    <row r="82" spans="1:43" s="40" customFormat="1" x14ac:dyDescent="0.25">
      <c r="A82" s="150" t="s">
        <v>88</v>
      </c>
      <c r="B82" s="47"/>
      <c r="C82" s="39"/>
      <c r="D82" s="39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</row>
    <row r="83" spans="1:43" s="40" customFormat="1" x14ac:dyDescent="0.25">
      <c r="A83" s="150" t="s">
        <v>89</v>
      </c>
      <c r="B83" s="47"/>
      <c r="C83" s="39"/>
      <c r="D83" s="39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</row>
    <row r="84" spans="1:43" s="40" customFormat="1" x14ac:dyDescent="0.25">
      <c r="A84" s="150" t="s">
        <v>90</v>
      </c>
      <c r="B84" s="47"/>
      <c r="C84" s="39"/>
      <c r="D84" s="39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</row>
    <row r="85" spans="1:43" s="1" customFormat="1" ht="15" customHeight="1" x14ac:dyDescent="0.25">
      <c r="A85" s="151" t="s">
        <v>91</v>
      </c>
      <c r="B85" s="37" t="str">
        <f>IF(SUM(E85:AQ85)=SUM(E73:AQ84),"součet v pořádku / sum is OK","součet ostatní náklady nesedí")</f>
        <v>součet v pořádku / sum is OK</v>
      </c>
      <c r="C85" s="38"/>
      <c r="D85" s="21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  <c r="AA85" s="52"/>
      <c r="AB85" s="52"/>
      <c r="AC85" s="52"/>
      <c r="AD85" s="52"/>
      <c r="AE85" s="52"/>
      <c r="AF85" s="52"/>
      <c r="AG85" s="52"/>
      <c r="AH85" s="52"/>
      <c r="AI85" s="52"/>
      <c r="AJ85" s="52"/>
      <c r="AK85" s="52"/>
      <c r="AL85" s="52"/>
      <c r="AM85" s="52"/>
      <c r="AN85" s="52"/>
      <c r="AO85" s="52"/>
      <c r="AP85" s="52"/>
      <c r="AQ85" s="52"/>
    </row>
    <row r="86" spans="1:43" x14ac:dyDescent="0.25">
      <c r="A86" s="22"/>
      <c r="D86" s="21"/>
      <c r="I86" s="41" t="s">
        <v>2</v>
      </c>
      <c r="J86" s="42">
        <v>1663003</v>
      </c>
      <c r="K86" s="25" t="s">
        <v>3</v>
      </c>
    </row>
    <row r="87" spans="1:43" x14ac:dyDescent="0.25">
      <c r="A87" s="143" t="s">
        <v>92</v>
      </c>
    </row>
    <row r="88" spans="1:43" s="1" customFormat="1" x14ac:dyDescent="0.25">
      <c r="A88" s="143" t="s">
        <v>147</v>
      </c>
      <c r="C88" s="19"/>
      <c r="D88" s="19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  <c r="AF88" s="51"/>
      <c r="AG88" s="51"/>
      <c r="AH88" s="51"/>
      <c r="AI88" s="51"/>
      <c r="AJ88" s="51"/>
      <c r="AK88" s="51"/>
      <c r="AL88" s="51"/>
      <c r="AM88" s="51"/>
      <c r="AN88" s="51"/>
      <c r="AO88" s="51"/>
      <c r="AP88" s="51"/>
      <c r="AQ88" s="51"/>
    </row>
    <row r="89" spans="1:43" s="1" customFormat="1" x14ac:dyDescent="0.25">
      <c r="A89" s="227" t="s">
        <v>139</v>
      </c>
      <c r="B89" s="47"/>
    </row>
    <row r="90" spans="1:43" s="1" customFormat="1" x14ac:dyDescent="0.25">
      <c r="A90" s="143" t="s">
        <v>94</v>
      </c>
      <c r="C90" s="19"/>
      <c r="D90" s="19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47"/>
      <c r="AB90" s="47"/>
      <c r="AC90" s="47"/>
      <c r="AD90" s="47"/>
      <c r="AE90" s="47"/>
      <c r="AF90" s="47"/>
      <c r="AG90" s="47"/>
      <c r="AH90" s="47"/>
      <c r="AI90" s="47"/>
      <c r="AJ90" s="47"/>
      <c r="AK90" s="47"/>
      <c r="AL90" s="47"/>
      <c r="AM90" s="47"/>
      <c r="AN90" s="47"/>
      <c r="AO90" s="47"/>
      <c r="AP90" s="47"/>
      <c r="AQ90" s="47"/>
    </row>
    <row r="91" spans="1:43" s="1" customFormat="1" x14ac:dyDescent="0.25">
      <c r="A91" s="227" t="s">
        <v>140</v>
      </c>
      <c r="B91" s="47"/>
      <c r="C91" s="19"/>
      <c r="D91" s="19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</row>
    <row r="92" spans="1:43" x14ac:dyDescent="0.25">
      <c r="A92" s="22"/>
      <c r="E92" s="43"/>
    </row>
    <row r="93" spans="1:43" x14ac:dyDescent="0.25">
      <c r="A93" s="143" t="s">
        <v>95</v>
      </c>
      <c r="B93" s="20" t="s">
        <v>112</v>
      </c>
    </row>
    <row r="94" spans="1:43" s="40" customFormat="1" x14ac:dyDescent="0.25">
      <c r="A94" s="150" t="s">
        <v>96</v>
      </c>
      <c r="B94" s="47"/>
      <c r="C94" s="39"/>
      <c r="D94" s="39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/>
      <c r="AL94" s="50"/>
      <c r="AM94" s="50"/>
      <c r="AN94" s="50"/>
      <c r="AO94" s="50"/>
      <c r="AP94" s="50"/>
      <c r="AQ94" s="50"/>
    </row>
    <row r="95" spans="1:43" s="40" customFormat="1" x14ac:dyDescent="0.25">
      <c r="A95" s="150" t="s">
        <v>98</v>
      </c>
      <c r="B95" s="47"/>
      <c r="C95" s="39"/>
      <c r="D95" s="39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0"/>
      <c r="AF95" s="50"/>
      <c r="AG95" s="50"/>
      <c r="AH95" s="50"/>
      <c r="AI95" s="50"/>
      <c r="AJ95" s="50"/>
      <c r="AK95" s="50"/>
      <c r="AL95" s="50"/>
      <c r="AM95" s="50"/>
      <c r="AN95" s="50"/>
      <c r="AO95" s="50"/>
      <c r="AP95" s="50"/>
      <c r="AQ95" s="50"/>
    </row>
    <row r="96" spans="1:43" s="40" customFormat="1" x14ac:dyDescent="0.25">
      <c r="A96" s="150" t="s">
        <v>99</v>
      </c>
      <c r="B96" s="47"/>
      <c r="C96" s="39"/>
      <c r="D96" s="39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0"/>
      <c r="AF96" s="50"/>
      <c r="AG96" s="50"/>
      <c r="AH96" s="50"/>
      <c r="AI96" s="50"/>
      <c r="AJ96" s="50"/>
      <c r="AK96" s="50"/>
      <c r="AL96" s="50"/>
      <c r="AM96" s="50"/>
      <c r="AN96" s="50"/>
      <c r="AO96" s="50"/>
      <c r="AP96" s="50"/>
      <c r="AQ96" s="50"/>
    </row>
    <row r="97" spans="1:43" s="40" customFormat="1" x14ac:dyDescent="0.25">
      <c r="A97" s="150" t="s">
        <v>100</v>
      </c>
      <c r="B97" s="47"/>
      <c r="C97" s="39"/>
      <c r="D97" s="39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50"/>
      <c r="AJ97" s="50"/>
      <c r="AK97" s="50"/>
      <c r="AL97" s="50"/>
      <c r="AM97" s="50"/>
      <c r="AN97" s="50"/>
      <c r="AO97" s="50"/>
      <c r="AP97" s="50"/>
      <c r="AQ97" s="50"/>
    </row>
    <row r="98" spans="1:43" s="40" customFormat="1" x14ac:dyDescent="0.25">
      <c r="A98" s="150" t="s">
        <v>101</v>
      </c>
      <c r="B98" s="47"/>
      <c r="C98" s="39"/>
      <c r="D98" s="39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I98" s="50"/>
      <c r="AJ98" s="50"/>
      <c r="AK98" s="50"/>
      <c r="AL98" s="50"/>
      <c r="AM98" s="50"/>
      <c r="AN98" s="50"/>
      <c r="AO98" s="50"/>
      <c r="AP98" s="50"/>
      <c r="AQ98" s="50"/>
    </row>
    <row r="99" spans="1:43" s="40" customFormat="1" x14ac:dyDescent="0.25">
      <c r="A99" s="150" t="s">
        <v>102</v>
      </c>
      <c r="B99" s="47"/>
      <c r="C99" s="39"/>
      <c r="D99" s="39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/>
      <c r="AC99" s="50"/>
      <c r="AD99" s="50"/>
      <c r="AE99" s="50"/>
      <c r="AF99" s="50"/>
      <c r="AG99" s="50"/>
      <c r="AH99" s="50"/>
      <c r="AI99" s="50"/>
      <c r="AJ99" s="50"/>
      <c r="AK99" s="50"/>
      <c r="AL99" s="50"/>
      <c r="AM99" s="50"/>
      <c r="AN99" s="50"/>
      <c r="AO99" s="50"/>
      <c r="AP99" s="50"/>
      <c r="AQ99" s="50"/>
    </row>
    <row r="100" spans="1:43" s="40" customFormat="1" x14ac:dyDescent="0.25">
      <c r="A100" s="150" t="s">
        <v>103</v>
      </c>
      <c r="B100" s="47"/>
      <c r="C100" s="39"/>
      <c r="D100" s="39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0"/>
      <c r="AN100" s="50"/>
      <c r="AO100" s="50"/>
      <c r="AP100" s="50"/>
      <c r="AQ100" s="50"/>
    </row>
    <row r="101" spans="1:43" s="40" customFormat="1" x14ac:dyDescent="0.25">
      <c r="A101" s="150" t="s">
        <v>104</v>
      </c>
      <c r="B101" s="47"/>
      <c r="C101" s="39"/>
      <c r="D101" s="39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  <c r="AA101" s="50"/>
      <c r="AB101" s="50"/>
      <c r="AC101" s="50"/>
      <c r="AD101" s="50"/>
      <c r="AE101" s="50"/>
      <c r="AF101" s="50"/>
      <c r="AG101" s="50"/>
      <c r="AH101" s="50"/>
      <c r="AI101" s="50"/>
      <c r="AJ101" s="50"/>
      <c r="AK101" s="50"/>
      <c r="AL101" s="50"/>
      <c r="AM101" s="50"/>
      <c r="AN101" s="50"/>
      <c r="AO101" s="50"/>
      <c r="AP101" s="50"/>
      <c r="AQ101" s="50"/>
    </row>
    <row r="102" spans="1:43" s="40" customFormat="1" x14ac:dyDescent="0.25">
      <c r="A102" s="150" t="s">
        <v>105</v>
      </c>
      <c r="B102" s="47"/>
      <c r="C102" s="39"/>
      <c r="D102" s="39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  <c r="AA102" s="50"/>
      <c r="AB102" s="50"/>
      <c r="AC102" s="50"/>
      <c r="AD102" s="50"/>
      <c r="AE102" s="50"/>
      <c r="AF102" s="50"/>
      <c r="AG102" s="50"/>
      <c r="AH102" s="50"/>
      <c r="AI102" s="50"/>
      <c r="AJ102" s="50"/>
      <c r="AK102" s="50"/>
      <c r="AL102" s="50"/>
      <c r="AM102" s="50"/>
      <c r="AN102" s="50"/>
      <c r="AO102" s="50"/>
      <c r="AP102" s="50"/>
      <c r="AQ102" s="50"/>
    </row>
    <row r="103" spans="1:43" s="40" customFormat="1" x14ac:dyDescent="0.25">
      <c r="A103" s="150" t="s">
        <v>106</v>
      </c>
      <c r="B103" s="47"/>
      <c r="C103" s="39"/>
      <c r="D103" s="39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  <c r="AA103" s="50"/>
      <c r="AB103" s="50"/>
      <c r="AC103" s="50"/>
      <c r="AD103" s="50"/>
      <c r="AE103" s="50"/>
      <c r="AF103" s="50"/>
      <c r="AG103" s="50"/>
      <c r="AH103" s="50"/>
      <c r="AI103" s="50"/>
      <c r="AJ103" s="50"/>
      <c r="AK103" s="50"/>
      <c r="AL103" s="50"/>
      <c r="AM103" s="50"/>
      <c r="AN103" s="50"/>
      <c r="AO103" s="50"/>
      <c r="AP103" s="50"/>
      <c r="AQ103" s="50"/>
    </row>
    <row r="104" spans="1:43" s="40" customFormat="1" x14ac:dyDescent="0.25">
      <c r="A104" s="150" t="s">
        <v>107</v>
      </c>
      <c r="B104" s="47"/>
      <c r="C104" s="39"/>
      <c r="D104" s="39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0"/>
      <c r="AF104" s="50"/>
      <c r="AG104" s="50"/>
      <c r="AH104" s="50"/>
      <c r="AI104" s="50"/>
      <c r="AJ104" s="50"/>
      <c r="AK104" s="50"/>
      <c r="AL104" s="50"/>
      <c r="AM104" s="50"/>
      <c r="AN104" s="50"/>
      <c r="AO104" s="50"/>
      <c r="AP104" s="50"/>
      <c r="AQ104" s="50"/>
    </row>
    <row r="105" spans="1:43" s="40" customFormat="1" x14ac:dyDescent="0.25">
      <c r="A105" s="150" t="s">
        <v>108</v>
      </c>
      <c r="B105" s="47"/>
      <c r="C105" s="39"/>
      <c r="D105" s="39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50"/>
      <c r="AN105" s="50"/>
      <c r="AO105" s="50"/>
      <c r="AP105" s="50"/>
      <c r="AQ105" s="50"/>
    </row>
    <row r="106" spans="1:43" s="1" customFormat="1" x14ac:dyDescent="0.25">
      <c r="A106" s="143" t="s">
        <v>97</v>
      </c>
      <c r="B106" s="44" t="str">
        <f>IF(SUM(E106:AQ106)=SUM(E94:AQ105),"součet v pořádku / sum is OK","součet ostatní tržby nesedí")</f>
        <v>součet v pořádku / sum is OK</v>
      </c>
      <c r="C106" s="19"/>
      <c r="D106" s="19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  <c r="AA106" s="51"/>
      <c r="AB106" s="51"/>
      <c r="AC106" s="51"/>
      <c r="AD106" s="51"/>
      <c r="AE106" s="51"/>
      <c r="AF106" s="51"/>
      <c r="AG106" s="51"/>
      <c r="AH106" s="51"/>
      <c r="AI106" s="51"/>
      <c r="AJ106" s="51"/>
      <c r="AK106" s="51"/>
      <c r="AL106" s="51"/>
      <c r="AM106" s="51"/>
      <c r="AN106" s="51"/>
      <c r="AO106" s="51"/>
      <c r="AP106" s="51"/>
      <c r="AQ106" s="51"/>
    </row>
    <row r="107" spans="1:43" x14ac:dyDescent="0.25"/>
    <row r="108" spans="1:43" x14ac:dyDescent="0.25"/>
    <row r="109" spans="1:43" x14ac:dyDescent="0.25"/>
    <row r="110" spans="1:43" x14ac:dyDescent="0.25"/>
    <row r="111" spans="1:43" x14ac:dyDescent="0.25"/>
    <row r="112" spans="1:43" x14ac:dyDescent="0.25"/>
    <row r="113" spans="1:4" x14ac:dyDescent="0.25"/>
    <row r="114" spans="1:4" x14ac:dyDescent="0.25"/>
    <row r="115" spans="1:4" x14ac:dyDescent="0.25"/>
    <row r="116" spans="1:4" hidden="1" x14ac:dyDescent="0.25">
      <c r="A116" s="45"/>
      <c r="C116" s="3"/>
      <c r="D116" s="3"/>
    </row>
    <row r="117" spans="1:4" hidden="1" x14ac:dyDescent="0.25">
      <c r="A117" s="45"/>
      <c r="C117" s="3"/>
      <c r="D117" s="3"/>
    </row>
    <row r="118" spans="1:4" hidden="1" x14ac:dyDescent="0.25">
      <c r="A118" s="45"/>
      <c r="C118" s="3"/>
      <c r="D118" s="3"/>
    </row>
    <row r="119" spans="1:4" x14ac:dyDescent="0.25">
      <c r="C119" s="3"/>
      <c r="D119" s="3"/>
    </row>
    <row r="120" spans="1:4" x14ac:dyDescent="0.25">
      <c r="C120" s="3"/>
      <c r="D120" s="3"/>
    </row>
    <row r="121" spans="1:4" x14ac:dyDescent="0.25">
      <c r="C121" s="3"/>
      <c r="D121" s="3"/>
    </row>
    <row r="122" spans="1:4" x14ac:dyDescent="0.25">
      <c r="C122" s="3"/>
      <c r="D122" s="3"/>
    </row>
    <row r="123" spans="1:4" x14ac:dyDescent="0.25">
      <c r="C123" s="3"/>
      <c r="D123" s="3"/>
    </row>
    <row r="124" spans="1:4" x14ac:dyDescent="0.25">
      <c r="C124" s="3"/>
      <c r="D124" s="3"/>
    </row>
    <row r="125" spans="1:4" x14ac:dyDescent="0.25"/>
    <row r="126" spans="1:4" x14ac:dyDescent="0.25"/>
    <row r="127" spans="1:4" x14ac:dyDescent="0.25"/>
    <row r="128" spans="1:4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</sheetData>
  <sheetProtection password="CA58" sheet="1" insertRows="0"/>
  <mergeCells count="3">
    <mergeCell ref="A1:A3"/>
    <mergeCell ref="B6:H6"/>
    <mergeCell ref="A4:A5"/>
  </mergeCells>
  <conditionalFormatting sqref="E57:AQ58 E54:AQ55 E15:AQ15 E67:AQ67 E69:AQ70 E88:AQ88 E51:AQ52">
    <cfRule type="expression" dxfId="65" priority="53">
      <formula>E$14=0</formula>
    </cfRule>
  </conditionalFormatting>
  <conditionalFormatting sqref="E37:AQ37">
    <cfRule type="expression" dxfId="64" priority="54">
      <formula>$B$36=0</formula>
    </cfRule>
  </conditionalFormatting>
  <conditionalFormatting sqref="E47:AQ47">
    <cfRule type="expression" dxfId="63" priority="52">
      <formula>E$13=1</formula>
    </cfRule>
  </conditionalFormatting>
  <conditionalFormatting sqref="E85:AQ85">
    <cfRule type="expression" dxfId="62" priority="51">
      <formula>E$14=0</formula>
    </cfRule>
  </conditionalFormatting>
  <conditionalFormatting sqref="E90:AQ90">
    <cfRule type="expression" dxfId="61" priority="50">
      <formula>E$14=0</formula>
    </cfRule>
  </conditionalFormatting>
  <conditionalFormatting sqref="E103:AQ103 E94:AQ98 E106:AQ106">
    <cfRule type="expression" dxfId="60" priority="49">
      <formula>E$14=0</formula>
    </cfRule>
  </conditionalFormatting>
  <conditionalFormatting sqref="E60:AQ62 E64:AQ65">
    <cfRule type="expression" dxfId="59" priority="48">
      <formula>E$14=0</formula>
    </cfRule>
  </conditionalFormatting>
  <conditionalFormatting sqref="E53:AQ53">
    <cfRule type="expression" dxfId="58" priority="47">
      <formula>E$14=0</formula>
    </cfRule>
  </conditionalFormatting>
  <conditionalFormatting sqref="E56:AQ56">
    <cfRule type="expression" dxfId="57" priority="46">
      <formula>E$14=0</formula>
    </cfRule>
  </conditionalFormatting>
  <conditionalFormatting sqref="E59:AQ59">
    <cfRule type="expression" dxfId="56" priority="45">
      <formula>E$14=0</formula>
    </cfRule>
  </conditionalFormatting>
  <conditionalFormatting sqref="E73:AQ77 E82:AQ82">
    <cfRule type="expression" dxfId="55" priority="41">
      <formula>E$14=0</formula>
    </cfRule>
  </conditionalFormatting>
  <conditionalFormatting sqref="E78:AQ78">
    <cfRule type="expression" dxfId="54" priority="28">
      <formula>E$14=0</formula>
    </cfRule>
  </conditionalFormatting>
  <conditionalFormatting sqref="E79:AQ79">
    <cfRule type="expression" dxfId="53" priority="27">
      <formula>E$14=0</formula>
    </cfRule>
  </conditionalFormatting>
  <conditionalFormatting sqref="E80:AQ80">
    <cfRule type="expression" dxfId="52" priority="26">
      <formula>E$14=0</formula>
    </cfRule>
  </conditionalFormatting>
  <conditionalFormatting sqref="E81:AQ81">
    <cfRule type="expression" dxfId="51" priority="25">
      <formula>E$14=0</formula>
    </cfRule>
  </conditionalFormatting>
  <conditionalFormatting sqref="E99:AQ99">
    <cfRule type="expression" dxfId="50" priority="24">
      <formula>E$14=0</formula>
    </cfRule>
  </conditionalFormatting>
  <conditionalFormatting sqref="E100:AQ100">
    <cfRule type="expression" dxfId="49" priority="23">
      <formula>E$14=0</formula>
    </cfRule>
  </conditionalFormatting>
  <conditionalFormatting sqref="E101:AQ101">
    <cfRule type="expression" dxfId="48" priority="22">
      <formula>E$14=0</formula>
    </cfRule>
  </conditionalFormatting>
  <conditionalFormatting sqref="E102:AQ102">
    <cfRule type="expression" dxfId="47" priority="21">
      <formula>E$14=0</formula>
    </cfRule>
  </conditionalFormatting>
  <conditionalFormatting sqref="E83:AQ83">
    <cfRule type="expression" dxfId="46" priority="6">
      <formula>E$14=0</formula>
    </cfRule>
  </conditionalFormatting>
  <conditionalFormatting sqref="E84:AQ84">
    <cfRule type="expression" dxfId="45" priority="5">
      <formula>E$14=0</formula>
    </cfRule>
  </conditionalFormatting>
  <conditionalFormatting sqref="E104:AQ104">
    <cfRule type="expression" dxfId="44" priority="4">
      <formula>E$14=0</formula>
    </cfRule>
  </conditionalFormatting>
  <conditionalFormatting sqref="E105:AQ105">
    <cfRule type="expression" dxfId="43" priority="3">
      <formula>E$14=0</formula>
    </cfRule>
  </conditionalFormatting>
  <conditionalFormatting sqref="E63:AQ63">
    <cfRule type="expression" dxfId="42" priority="2">
      <formula>E$14=0</formula>
    </cfRule>
  </conditionalFormatting>
  <conditionalFormatting sqref="E66:AQ66">
    <cfRule type="expression" dxfId="41" priority="1">
      <formula>E$14=0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144"/>
  <sheetViews>
    <sheetView showGridLines="0" topLeftCell="A29" zoomScale="85" zoomScaleNormal="85" workbookViewId="0">
      <selection activeCell="A46" sqref="A46:XFD46"/>
    </sheetView>
  </sheetViews>
  <sheetFormatPr defaultColWidth="0" defaultRowHeight="15" zeroHeight="1" x14ac:dyDescent="0.25"/>
  <cols>
    <col min="1" max="1" width="125.7109375" style="3" customWidth="1"/>
    <col min="2" max="2" width="39.5703125" style="3" customWidth="1"/>
    <col min="3" max="3" width="14.5703125" style="10" customWidth="1"/>
    <col min="4" max="4" width="12.42578125" style="10" customWidth="1"/>
    <col min="5" max="5" width="13.7109375" style="3" customWidth="1"/>
    <col min="6" max="6" width="13.85546875" style="3" customWidth="1"/>
    <col min="7" max="43" width="13.7109375" style="3" customWidth="1"/>
    <col min="44" max="44" width="2.7109375" style="3" customWidth="1"/>
    <col min="45" max="16384" width="9.140625" style="3" hidden="1"/>
  </cols>
  <sheetData>
    <row r="1" spans="1:43" ht="18" customHeight="1" x14ac:dyDescent="0.25">
      <c r="A1" s="237" t="s">
        <v>133</v>
      </c>
      <c r="B1" s="1" t="s">
        <v>113</v>
      </c>
      <c r="C1" s="2"/>
      <c r="D1" s="224" t="s">
        <v>134</v>
      </c>
      <c r="E1" s="225"/>
      <c r="F1" s="225"/>
      <c r="G1" s="225"/>
      <c r="H1" s="225"/>
      <c r="I1" s="225"/>
    </row>
    <row r="2" spans="1:43" ht="18" customHeight="1" x14ac:dyDescent="0.25">
      <c r="A2" s="238"/>
      <c r="C2" s="4"/>
      <c r="D2" s="224" t="s">
        <v>135</v>
      </c>
      <c r="E2" s="225"/>
      <c r="F2" s="225"/>
      <c r="G2" s="225"/>
      <c r="H2" s="225"/>
      <c r="I2" s="225"/>
    </row>
    <row r="3" spans="1:43" ht="18" customHeight="1" x14ac:dyDescent="0.25">
      <c r="A3" s="238"/>
      <c r="C3" s="5"/>
      <c r="D3" s="224" t="s">
        <v>136</v>
      </c>
      <c r="E3" s="225"/>
      <c r="F3" s="225"/>
      <c r="G3" s="225"/>
      <c r="H3" s="225"/>
      <c r="I3" s="225"/>
    </row>
    <row r="4" spans="1:43" ht="18" customHeight="1" x14ac:dyDescent="0.25">
      <c r="A4" s="243" t="s">
        <v>126</v>
      </c>
      <c r="C4" s="6"/>
      <c r="D4" s="224" t="s">
        <v>137</v>
      </c>
      <c r="E4" s="225"/>
      <c r="F4" s="225"/>
      <c r="G4" s="225"/>
      <c r="H4" s="225"/>
      <c r="I4" s="225"/>
    </row>
    <row r="5" spans="1:43" ht="12.75" customHeight="1" x14ac:dyDescent="0.25">
      <c r="A5" s="243"/>
      <c r="C5" s="7"/>
      <c r="D5" s="133"/>
      <c r="E5" s="133"/>
      <c r="F5" s="133"/>
      <c r="G5" s="133"/>
      <c r="H5" s="133"/>
      <c r="I5" s="133"/>
    </row>
    <row r="6" spans="1:43" x14ac:dyDescent="0.25">
      <c r="A6" s="143" t="s">
        <v>34</v>
      </c>
    </row>
    <row r="7" spans="1:43" x14ac:dyDescent="0.25">
      <c r="A7" s="22" t="s">
        <v>35</v>
      </c>
      <c r="B7" s="14">
        <f>'Investment Scenario'!B8</f>
        <v>0</v>
      </c>
      <c r="C7" s="11"/>
      <c r="D7" s="11"/>
    </row>
    <row r="8" spans="1:43" x14ac:dyDescent="0.25">
      <c r="A8" s="22" t="s">
        <v>36</v>
      </c>
      <c r="B8" s="14">
        <f>'Investment Scenario'!B9</f>
        <v>0</v>
      </c>
      <c r="C8" s="12" t="s">
        <v>114</v>
      </c>
      <c r="D8" s="11"/>
    </row>
    <row r="9" spans="1:43" x14ac:dyDescent="0.25">
      <c r="A9" s="22" t="s">
        <v>37</v>
      </c>
      <c r="B9" s="14">
        <f>'Investment Scenario'!B10</f>
        <v>0</v>
      </c>
      <c r="C9" s="11"/>
      <c r="D9" s="11"/>
    </row>
    <row r="10" spans="1:43" x14ac:dyDescent="0.25">
      <c r="A10" s="144" t="s">
        <v>38</v>
      </c>
      <c r="B10" s="14">
        <f>$B$9+$B$8-1</f>
        <v>-1</v>
      </c>
      <c r="C10" s="11"/>
      <c r="D10" s="11"/>
    </row>
    <row r="11" spans="1:43" x14ac:dyDescent="0.25">
      <c r="A11" s="144" t="s">
        <v>39</v>
      </c>
      <c r="E11" s="15">
        <f>$B$7</f>
        <v>0</v>
      </c>
      <c r="F11" s="15">
        <f>E11+1</f>
        <v>1</v>
      </c>
      <c r="G11" s="15">
        <f>F11+1</f>
        <v>2</v>
      </c>
      <c r="H11" s="15">
        <f>G11+1</f>
        <v>3</v>
      </c>
      <c r="I11" s="15">
        <f>H11+1</f>
        <v>4</v>
      </c>
      <c r="J11" s="15">
        <f>I11+1</f>
        <v>5</v>
      </c>
      <c r="K11" s="15">
        <f t="shared" ref="K11:AQ11" si="0">J11+1</f>
        <v>6</v>
      </c>
      <c r="L11" s="15">
        <f t="shared" si="0"/>
        <v>7</v>
      </c>
      <c r="M11" s="15">
        <f t="shared" si="0"/>
        <v>8</v>
      </c>
      <c r="N11" s="15">
        <f t="shared" si="0"/>
        <v>9</v>
      </c>
      <c r="O11" s="15">
        <f t="shared" si="0"/>
        <v>10</v>
      </c>
      <c r="P11" s="15">
        <f t="shared" si="0"/>
        <v>11</v>
      </c>
      <c r="Q11" s="15">
        <f t="shared" si="0"/>
        <v>12</v>
      </c>
      <c r="R11" s="15">
        <f t="shared" si="0"/>
        <v>13</v>
      </c>
      <c r="S11" s="15">
        <f t="shared" si="0"/>
        <v>14</v>
      </c>
      <c r="T11" s="15">
        <f t="shared" si="0"/>
        <v>15</v>
      </c>
      <c r="U11" s="15">
        <f t="shared" si="0"/>
        <v>16</v>
      </c>
      <c r="V11" s="15">
        <f t="shared" si="0"/>
        <v>17</v>
      </c>
      <c r="W11" s="15">
        <f t="shared" si="0"/>
        <v>18</v>
      </c>
      <c r="X11" s="15">
        <f t="shared" si="0"/>
        <v>19</v>
      </c>
      <c r="Y11" s="15">
        <f t="shared" si="0"/>
        <v>20</v>
      </c>
      <c r="Z11" s="15">
        <f t="shared" si="0"/>
        <v>21</v>
      </c>
      <c r="AA11" s="15">
        <f t="shared" si="0"/>
        <v>22</v>
      </c>
      <c r="AB11" s="15">
        <f t="shared" si="0"/>
        <v>23</v>
      </c>
      <c r="AC11" s="15">
        <f t="shared" si="0"/>
        <v>24</v>
      </c>
      <c r="AD11" s="15">
        <f t="shared" si="0"/>
        <v>25</v>
      </c>
      <c r="AE11" s="15">
        <f t="shared" si="0"/>
        <v>26</v>
      </c>
      <c r="AF11" s="15">
        <f t="shared" si="0"/>
        <v>27</v>
      </c>
      <c r="AG11" s="15">
        <f t="shared" si="0"/>
        <v>28</v>
      </c>
      <c r="AH11" s="15">
        <f t="shared" si="0"/>
        <v>29</v>
      </c>
      <c r="AI11" s="15">
        <f t="shared" si="0"/>
        <v>30</v>
      </c>
      <c r="AJ11" s="15">
        <f t="shared" si="0"/>
        <v>31</v>
      </c>
      <c r="AK11" s="15">
        <f t="shared" si="0"/>
        <v>32</v>
      </c>
      <c r="AL11" s="15">
        <f t="shared" si="0"/>
        <v>33</v>
      </c>
      <c r="AM11" s="15">
        <f t="shared" si="0"/>
        <v>34</v>
      </c>
      <c r="AN11" s="15">
        <f t="shared" si="0"/>
        <v>35</v>
      </c>
      <c r="AO11" s="15">
        <f t="shared" si="0"/>
        <v>36</v>
      </c>
      <c r="AP11" s="15">
        <f t="shared" si="0"/>
        <v>37</v>
      </c>
      <c r="AQ11" s="15">
        <f t="shared" si="0"/>
        <v>38</v>
      </c>
    </row>
    <row r="12" spans="1:43" x14ac:dyDescent="0.25">
      <c r="A12" s="144" t="s">
        <v>40</v>
      </c>
      <c r="E12" s="16">
        <f>IF(E11&lt;$B$9,0,1)</f>
        <v>1</v>
      </c>
      <c r="F12" s="16">
        <f t="shared" ref="F12:AQ12" si="1">IF(F11&lt;$B$9,0,1)</f>
        <v>1</v>
      </c>
      <c r="G12" s="16">
        <f t="shared" si="1"/>
        <v>1</v>
      </c>
      <c r="H12" s="16">
        <f>IF(H11&lt;$B$9,0,1)</f>
        <v>1</v>
      </c>
      <c r="I12" s="16">
        <f t="shared" si="1"/>
        <v>1</v>
      </c>
      <c r="J12" s="16">
        <f t="shared" si="1"/>
        <v>1</v>
      </c>
      <c r="K12" s="16">
        <f t="shared" si="1"/>
        <v>1</v>
      </c>
      <c r="L12" s="16">
        <f t="shared" si="1"/>
        <v>1</v>
      </c>
      <c r="M12" s="16">
        <f t="shared" si="1"/>
        <v>1</v>
      </c>
      <c r="N12" s="16">
        <f t="shared" si="1"/>
        <v>1</v>
      </c>
      <c r="O12" s="16">
        <f t="shared" si="1"/>
        <v>1</v>
      </c>
      <c r="P12" s="16">
        <f t="shared" si="1"/>
        <v>1</v>
      </c>
      <c r="Q12" s="16">
        <f t="shared" si="1"/>
        <v>1</v>
      </c>
      <c r="R12" s="16">
        <f t="shared" si="1"/>
        <v>1</v>
      </c>
      <c r="S12" s="16">
        <f t="shared" si="1"/>
        <v>1</v>
      </c>
      <c r="T12" s="16">
        <f t="shared" si="1"/>
        <v>1</v>
      </c>
      <c r="U12" s="16">
        <f t="shared" si="1"/>
        <v>1</v>
      </c>
      <c r="V12" s="16">
        <f t="shared" si="1"/>
        <v>1</v>
      </c>
      <c r="W12" s="16">
        <f t="shared" si="1"/>
        <v>1</v>
      </c>
      <c r="X12" s="16">
        <f t="shared" si="1"/>
        <v>1</v>
      </c>
      <c r="Y12" s="16">
        <f t="shared" si="1"/>
        <v>1</v>
      </c>
      <c r="Z12" s="16">
        <f t="shared" si="1"/>
        <v>1</v>
      </c>
      <c r="AA12" s="16">
        <f t="shared" si="1"/>
        <v>1</v>
      </c>
      <c r="AB12" s="16">
        <f t="shared" si="1"/>
        <v>1</v>
      </c>
      <c r="AC12" s="16">
        <f t="shared" si="1"/>
        <v>1</v>
      </c>
      <c r="AD12" s="16">
        <f t="shared" si="1"/>
        <v>1</v>
      </c>
      <c r="AE12" s="16">
        <f t="shared" si="1"/>
        <v>1</v>
      </c>
      <c r="AF12" s="16">
        <f t="shared" si="1"/>
        <v>1</v>
      </c>
      <c r="AG12" s="16">
        <f t="shared" si="1"/>
        <v>1</v>
      </c>
      <c r="AH12" s="16">
        <f t="shared" si="1"/>
        <v>1</v>
      </c>
      <c r="AI12" s="16">
        <f t="shared" si="1"/>
        <v>1</v>
      </c>
      <c r="AJ12" s="16">
        <f t="shared" si="1"/>
        <v>1</v>
      </c>
      <c r="AK12" s="16">
        <f t="shared" si="1"/>
        <v>1</v>
      </c>
      <c r="AL12" s="16">
        <f t="shared" si="1"/>
        <v>1</v>
      </c>
      <c r="AM12" s="16">
        <f t="shared" si="1"/>
        <v>1</v>
      </c>
      <c r="AN12" s="16">
        <f t="shared" si="1"/>
        <v>1</v>
      </c>
      <c r="AO12" s="16">
        <f t="shared" si="1"/>
        <v>1</v>
      </c>
      <c r="AP12" s="16">
        <f t="shared" si="1"/>
        <v>1</v>
      </c>
      <c r="AQ12" s="16">
        <f t="shared" si="1"/>
        <v>1</v>
      </c>
    </row>
    <row r="13" spans="1:43" x14ac:dyDescent="0.25">
      <c r="A13" s="144" t="s">
        <v>41</v>
      </c>
      <c r="E13" s="14">
        <f>IF(SUM($E$12:E12)&gt;$B$8,0,SUM($E$12:E12))</f>
        <v>0</v>
      </c>
      <c r="F13" s="14">
        <f>IF(SUM($E$12:F12)&gt;$B$8,0,SUM($E$12:F12))</f>
        <v>0</v>
      </c>
      <c r="G13" s="14">
        <f>IF(SUM($E$12:G12)&gt;$B$8,0,SUM($E$12:G12))</f>
        <v>0</v>
      </c>
      <c r="H13" s="14">
        <f>IF(SUM($E$12:H12)&gt;$B$8,0,SUM($E$12:H12))</f>
        <v>0</v>
      </c>
      <c r="I13" s="14">
        <f>IF(SUM($E$12:I12)&gt;$B$8,0,SUM($E$12:I12))</f>
        <v>0</v>
      </c>
      <c r="J13" s="14">
        <f>IF(SUM($E$12:J12)&gt;$B$8,0,SUM($E$12:J12))</f>
        <v>0</v>
      </c>
      <c r="K13" s="14">
        <f>IF(SUM($E$12:K12)&gt;$B$8,0,SUM($E$12:K12))</f>
        <v>0</v>
      </c>
      <c r="L13" s="14">
        <f>IF(SUM($E$12:L12)&gt;$B$8,0,SUM($E$12:L12))</f>
        <v>0</v>
      </c>
      <c r="M13" s="14">
        <f>IF(SUM($E$12:M12)&gt;$B$8,0,SUM($E$12:M12))</f>
        <v>0</v>
      </c>
      <c r="N13" s="14">
        <f>IF(SUM($E$12:N12)&gt;$B$8,0,SUM($E$12:N12))</f>
        <v>0</v>
      </c>
      <c r="O13" s="14">
        <f>IF(SUM($E$12:O12)&gt;$B$8,0,SUM($E$12:O12))</f>
        <v>0</v>
      </c>
      <c r="P13" s="14">
        <f>IF(SUM($E$12:P12)&gt;$B$8,0,SUM($E$12:P12))</f>
        <v>0</v>
      </c>
      <c r="Q13" s="14">
        <f>IF(SUM($E$12:Q12)&gt;$B$8,0,SUM($E$12:Q12))</f>
        <v>0</v>
      </c>
      <c r="R13" s="14">
        <f>IF(SUM($E$12:R12)&gt;$B$8,0,SUM($E$12:R12))</f>
        <v>0</v>
      </c>
      <c r="S13" s="14">
        <f>IF(SUM($E$12:S12)&gt;$B$8,0,SUM($E$12:S12))</f>
        <v>0</v>
      </c>
      <c r="T13" s="14">
        <f>IF(SUM($E$12:T12)&gt;$B$8,0,SUM($E$12:T12))</f>
        <v>0</v>
      </c>
      <c r="U13" s="14">
        <f>IF(SUM($E$12:U12)&gt;$B$8,0,SUM($E$12:U12))</f>
        <v>0</v>
      </c>
      <c r="V13" s="14">
        <f>IF(SUM($E$12:V12)&gt;$B$8,0,SUM($E$12:V12))</f>
        <v>0</v>
      </c>
      <c r="W13" s="14">
        <f>IF(SUM($E$12:W12)&gt;$B$8,0,SUM($E$12:W12))</f>
        <v>0</v>
      </c>
      <c r="X13" s="14">
        <f>IF(SUM($E$12:X12)&gt;$B$8,0,SUM($E$12:X12))</f>
        <v>0</v>
      </c>
      <c r="Y13" s="14">
        <f>IF(SUM($E$12:Y12)&gt;$B$8,0,SUM($E$12:Y12))</f>
        <v>0</v>
      </c>
      <c r="Z13" s="14">
        <f>IF(SUM($E$12:Z12)&gt;$B$8,0,SUM($E$12:Z12))</f>
        <v>0</v>
      </c>
      <c r="AA13" s="14">
        <f>IF(SUM($E$12:AA12)&gt;$B$8,0,SUM($E$12:AA12))</f>
        <v>0</v>
      </c>
      <c r="AB13" s="14">
        <f>IF(SUM($E$12:AB12)&gt;$B$8,0,SUM($E$12:AB12))</f>
        <v>0</v>
      </c>
      <c r="AC13" s="14">
        <f>IF(SUM($E$12:AC12)&gt;$B$8,0,SUM($E$12:AC12))</f>
        <v>0</v>
      </c>
      <c r="AD13" s="14">
        <f>IF(SUM($E$12:AD12)&gt;$B$8,0,SUM($E$12:AD12))</f>
        <v>0</v>
      </c>
      <c r="AE13" s="14">
        <f>IF(SUM($E$12:AE12)&gt;$B$8,0,SUM($E$12:AE12))</f>
        <v>0</v>
      </c>
      <c r="AF13" s="14">
        <f>IF(SUM($E$12:AF12)&gt;$B$8,0,SUM($E$12:AF12))</f>
        <v>0</v>
      </c>
      <c r="AG13" s="14">
        <f>IF(SUM($E$12:AG12)&gt;$B$8,0,SUM($E$12:AG12))</f>
        <v>0</v>
      </c>
      <c r="AH13" s="14">
        <f>IF(SUM($E$12:AH12)&gt;$B$8,0,SUM($E$12:AH12))</f>
        <v>0</v>
      </c>
      <c r="AI13" s="14">
        <f>IF(SUM($E$12:AI12)&gt;$B$8,0,SUM($E$12:AI12))</f>
        <v>0</v>
      </c>
      <c r="AJ13" s="14">
        <f>IF(SUM($E$12:AJ12)&gt;$B$8,0,SUM($E$12:AJ12))</f>
        <v>0</v>
      </c>
      <c r="AK13" s="14">
        <f>IF(SUM($E$12:AK12)&gt;$B$8,0,SUM($E$12:AK12))</f>
        <v>0</v>
      </c>
      <c r="AL13" s="14">
        <f>IF(SUM($E$12:AL12)&gt;$B$8,0,SUM($E$12:AL12))</f>
        <v>0</v>
      </c>
      <c r="AM13" s="14">
        <f>IF(SUM($E$12:AM12)&gt;$B$8,0,SUM($E$12:AM12))</f>
        <v>0</v>
      </c>
      <c r="AN13" s="14">
        <f>IF(SUM($E$12:AN12)&gt;$B$8,0,SUM($E$12:AN12))</f>
        <v>0</v>
      </c>
      <c r="AO13" s="14">
        <f>IF(SUM($E$12:AO12)&gt;$B$8,0,SUM($E$12:AO12))</f>
        <v>0</v>
      </c>
      <c r="AP13" s="14">
        <f>IF(SUM($E$12:AP12)&gt;$B$8,0,SUM($E$12:AP12))</f>
        <v>0</v>
      </c>
      <c r="AQ13" s="14">
        <f>IF(SUM($E$12:AQ12)&gt;$B$8,0,SUM($E$12:AQ12))</f>
        <v>0</v>
      </c>
    </row>
    <row r="14" spans="1:43" x14ac:dyDescent="0.25">
      <c r="A14" s="22" t="s">
        <v>42</v>
      </c>
      <c r="E14" s="48">
        <f>'Investment Scenario'!E15</f>
        <v>0</v>
      </c>
      <c r="F14" s="48">
        <f>'Investment Scenario'!F15</f>
        <v>0</v>
      </c>
      <c r="G14" s="48">
        <f>'Investment Scenario'!G15</f>
        <v>0</v>
      </c>
      <c r="H14" s="48">
        <f>'Investment Scenario'!H15</f>
        <v>0</v>
      </c>
      <c r="I14" s="48">
        <f>'Investment Scenario'!I15</f>
        <v>0</v>
      </c>
      <c r="J14" s="48">
        <f>'Investment Scenario'!J15</f>
        <v>0</v>
      </c>
      <c r="K14" s="48">
        <f>'Investment Scenario'!K15</f>
        <v>0</v>
      </c>
      <c r="L14" s="48">
        <f>'Investment Scenario'!L15</f>
        <v>0</v>
      </c>
      <c r="M14" s="48">
        <f>'Investment Scenario'!M15</f>
        <v>0</v>
      </c>
      <c r="N14" s="48">
        <f>'Investment Scenario'!N15</f>
        <v>0</v>
      </c>
      <c r="O14" s="48">
        <f>'Investment Scenario'!O15</f>
        <v>0</v>
      </c>
      <c r="P14" s="48">
        <f>'Investment Scenario'!P15</f>
        <v>0</v>
      </c>
      <c r="Q14" s="48">
        <f>'Investment Scenario'!Q15</f>
        <v>0</v>
      </c>
      <c r="R14" s="48">
        <f>'Investment Scenario'!R15</f>
        <v>0</v>
      </c>
      <c r="S14" s="48">
        <f>'Investment Scenario'!S15</f>
        <v>0</v>
      </c>
      <c r="T14" s="48">
        <f>'Investment Scenario'!T15</f>
        <v>0</v>
      </c>
      <c r="U14" s="48">
        <f>'Investment Scenario'!U15</f>
        <v>0</v>
      </c>
      <c r="V14" s="48">
        <f>'Investment Scenario'!V15</f>
        <v>0</v>
      </c>
      <c r="W14" s="48">
        <f>'Investment Scenario'!W15</f>
        <v>0</v>
      </c>
      <c r="X14" s="48">
        <f>'Investment Scenario'!X15</f>
        <v>0</v>
      </c>
      <c r="Y14" s="48">
        <f>'Investment Scenario'!Y15</f>
        <v>0</v>
      </c>
      <c r="Z14" s="48">
        <f>'Investment Scenario'!Z15</f>
        <v>0</v>
      </c>
      <c r="AA14" s="48">
        <f>'Investment Scenario'!AA15</f>
        <v>0</v>
      </c>
      <c r="AB14" s="48">
        <f>'Investment Scenario'!AB15</f>
        <v>0</v>
      </c>
      <c r="AC14" s="48">
        <f>'Investment Scenario'!AC15</f>
        <v>0</v>
      </c>
      <c r="AD14" s="48">
        <f>'Investment Scenario'!AD15</f>
        <v>0</v>
      </c>
      <c r="AE14" s="48">
        <f>'Investment Scenario'!AE15</f>
        <v>0</v>
      </c>
      <c r="AF14" s="48">
        <f>'Investment Scenario'!AF15</f>
        <v>0</v>
      </c>
      <c r="AG14" s="48">
        <f>'Investment Scenario'!AG15</f>
        <v>0</v>
      </c>
      <c r="AH14" s="48">
        <f>'Investment Scenario'!AH15</f>
        <v>0</v>
      </c>
      <c r="AI14" s="48">
        <f>'Investment Scenario'!AI15</f>
        <v>0</v>
      </c>
      <c r="AJ14" s="48">
        <f>'Investment Scenario'!AJ15</f>
        <v>0</v>
      </c>
      <c r="AK14" s="48">
        <f>'Investment Scenario'!AK15</f>
        <v>0</v>
      </c>
      <c r="AL14" s="48">
        <f>'Investment Scenario'!AL15</f>
        <v>0</v>
      </c>
      <c r="AM14" s="48">
        <f>'Investment Scenario'!AM15</f>
        <v>0</v>
      </c>
      <c r="AN14" s="48">
        <f>'Investment Scenario'!AN15</f>
        <v>0</v>
      </c>
      <c r="AO14" s="48">
        <f>'Investment Scenario'!AO15</f>
        <v>0</v>
      </c>
      <c r="AP14" s="48">
        <f>'Investment Scenario'!AP15</f>
        <v>0</v>
      </c>
      <c r="AQ14" s="48">
        <f>'Investment Scenario'!AQ15</f>
        <v>0</v>
      </c>
    </row>
    <row r="15" spans="1:43" x14ac:dyDescent="0.25">
      <c r="A15" s="22" t="s">
        <v>43</v>
      </c>
      <c r="B15" s="17">
        <f>'Investment Scenario'!B16</f>
        <v>25</v>
      </c>
      <c r="C15" s="3"/>
      <c r="D15" s="3"/>
    </row>
    <row r="16" spans="1:43" x14ac:dyDescent="0.25">
      <c r="A16" s="144" t="s">
        <v>44</v>
      </c>
      <c r="B16" s="134">
        <f>'Investment Scenario'!B17</f>
        <v>0.19</v>
      </c>
      <c r="C16" s="3"/>
      <c r="D16" s="3"/>
    </row>
    <row r="17" spans="1:43" x14ac:dyDescent="0.25">
      <c r="A17" s="22"/>
      <c r="C17" s="3"/>
      <c r="D17" s="3"/>
    </row>
    <row r="18" spans="1:43" ht="46.5" customHeight="1" x14ac:dyDescent="0.25">
      <c r="A18" s="145" t="s">
        <v>46</v>
      </c>
      <c r="B18" s="226" t="s">
        <v>138</v>
      </c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</row>
    <row r="19" spans="1:43" x14ac:dyDescent="0.25">
      <c r="A19" s="146" t="s">
        <v>47</v>
      </c>
      <c r="B19" s="47">
        <v>0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</row>
    <row r="20" spans="1:43" x14ac:dyDescent="0.25">
      <c r="A20" s="146" t="s">
        <v>48</v>
      </c>
      <c r="B20" s="47">
        <v>0</v>
      </c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</row>
    <row r="21" spans="1:43" x14ac:dyDescent="0.25">
      <c r="A21" s="146" t="s">
        <v>49</v>
      </c>
      <c r="B21" s="47">
        <v>0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</row>
    <row r="22" spans="1:43" x14ac:dyDescent="0.25">
      <c r="A22" s="146" t="s">
        <v>50</v>
      </c>
      <c r="B22" s="47">
        <v>0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</row>
    <row r="23" spans="1:43" x14ac:dyDescent="0.25">
      <c r="A23" s="146" t="s">
        <v>51</v>
      </c>
      <c r="B23" s="47">
        <v>0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</row>
    <row r="24" spans="1:43" x14ac:dyDescent="0.25">
      <c r="A24" s="146" t="s">
        <v>52</v>
      </c>
      <c r="B24" s="47">
        <v>0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</row>
    <row r="25" spans="1:43" x14ac:dyDescent="0.25">
      <c r="A25" s="146" t="s">
        <v>53</v>
      </c>
      <c r="B25" s="47">
        <v>0</v>
      </c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</row>
    <row r="26" spans="1:43" x14ac:dyDescent="0.25">
      <c r="A26" s="146" t="s">
        <v>54</v>
      </c>
      <c r="B26" s="47">
        <v>0</v>
      </c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</row>
    <row r="27" spans="1:43" x14ac:dyDescent="0.25">
      <c r="A27" s="227" t="s">
        <v>148</v>
      </c>
      <c r="B27" s="24">
        <f>'Counterfactual scenario'!$B$19*'Counterfactual scenario'!$B$20/1000+'Counterfactual scenario'!$B$23*'Counterfactual scenario'!$B$24/1000</f>
        <v>0</v>
      </c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</row>
    <row r="28" spans="1:43" x14ac:dyDescent="0.25">
      <c r="A28" s="227" t="s">
        <v>149</v>
      </c>
      <c r="B28" s="24">
        <f>'Counterfactual scenario'!$B$21*'Counterfactual scenario'!$B$22/1000+'Counterfactual scenario'!$B$25*'Counterfactual scenario'!$B$26/1000</f>
        <v>0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</row>
    <row r="29" spans="1:43" x14ac:dyDescent="0.25">
      <c r="A29" s="227"/>
      <c r="B29" s="227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</row>
    <row r="30" spans="1:43" x14ac:dyDescent="0.25">
      <c r="A30" s="143" t="s">
        <v>55</v>
      </c>
      <c r="B30" s="47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</row>
    <row r="31" spans="1:43" x14ac:dyDescent="0.25">
      <c r="A31" s="143" t="s">
        <v>56</v>
      </c>
      <c r="B31" s="47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</row>
    <row r="32" spans="1:43" x14ac:dyDescent="0.25">
      <c r="A32" s="22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</row>
    <row r="33" spans="1:43" x14ac:dyDescent="0.25">
      <c r="A33" s="143" t="s">
        <v>57</v>
      </c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0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0"/>
      <c r="AO33" s="11"/>
      <c r="AP33" s="11"/>
      <c r="AQ33" s="11"/>
    </row>
    <row r="34" spans="1:43" x14ac:dyDescent="0.25">
      <c r="A34" s="22" t="s">
        <v>58</v>
      </c>
      <c r="B34" s="48">
        <f>'Investment Scenario'!B35</f>
        <v>0</v>
      </c>
      <c r="C34" s="21"/>
      <c r="D34" s="21"/>
      <c r="E34" s="25" t="s">
        <v>0</v>
      </c>
      <c r="V34" s="21"/>
      <c r="W34" s="25" t="s">
        <v>0</v>
      </c>
      <c r="AN34" s="21"/>
      <c r="AO34" s="25" t="s">
        <v>0</v>
      </c>
    </row>
    <row r="35" spans="1:43" x14ac:dyDescent="0.25">
      <c r="A35" s="22" t="s">
        <v>59</v>
      </c>
      <c r="B35" s="48"/>
      <c r="C35" s="26"/>
      <c r="D35" s="26"/>
      <c r="E35" s="27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</row>
    <row r="36" spans="1:43" x14ac:dyDescent="0.25">
      <c r="A36" s="22" t="s">
        <v>60</v>
      </c>
      <c r="E36" s="48">
        <f>'Investment Scenario'!E37</f>
        <v>0</v>
      </c>
      <c r="F36" s="48">
        <f>'Investment Scenario'!F37</f>
        <v>0</v>
      </c>
      <c r="G36" s="48">
        <f>'Investment Scenario'!G37</f>
        <v>0</v>
      </c>
      <c r="H36" s="48">
        <f>'Investment Scenario'!H37</f>
        <v>0</v>
      </c>
      <c r="I36" s="48">
        <f>'Investment Scenario'!I37</f>
        <v>0</v>
      </c>
      <c r="J36" s="48">
        <f>'Investment Scenario'!J37</f>
        <v>0</v>
      </c>
      <c r="K36" s="48">
        <f>'Investment Scenario'!K37</f>
        <v>0</v>
      </c>
      <c r="L36" s="48">
        <f>'Investment Scenario'!L37</f>
        <v>0</v>
      </c>
      <c r="M36" s="48">
        <f>'Investment Scenario'!M37</f>
        <v>0</v>
      </c>
      <c r="N36" s="48">
        <f>'Investment Scenario'!N37</f>
        <v>0</v>
      </c>
      <c r="O36" s="48">
        <f>'Investment Scenario'!O37</f>
        <v>0</v>
      </c>
      <c r="P36" s="48">
        <f>'Investment Scenario'!P37</f>
        <v>0</v>
      </c>
      <c r="Q36" s="48">
        <f>'Investment Scenario'!Q37</f>
        <v>0</v>
      </c>
      <c r="R36" s="48">
        <f>'Investment Scenario'!R37</f>
        <v>0</v>
      </c>
      <c r="S36" s="48">
        <f>'Investment Scenario'!S37</f>
        <v>0</v>
      </c>
      <c r="T36" s="48">
        <f>'Investment Scenario'!T37</f>
        <v>0</v>
      </c>
      <c r="U36" s="48">
        <f>'Investment Scenario'!U37</f>
        <v>0</v>
      </c>
      <c r="V36" s="48">
        <f>'Investment Scenario'!V37</f>
        <v>0</v>
      </c>
      <c r="W36" s="48">
        <f>'Investment Scenario'!W37</f>
        <v>0</v>
      </c>
      <c r="X36" s="48">
        <f>'Investment Scenario'!X37</f>
        <v>0</v>
      </c>
      <c r="Y36" s="48">
        <f>'Investment Scenario'!Y37</f>
        <v>0</v>
      </c>
      <c r="Z36" s="48">
        <f>'Investment Scenario'!Z37</f>
        <v>0</v>
      </c>
      <c r="AA36" s="48">
        <f>'Investment Scenario'!AA37</f>
        <v>0</v>
      </c>
      <c r="AB36" s="48">
        <f>'Investment Scenario'!AB37</f>
        <v>0</v>
      </c>
      <c r="AC36" s="48">
        <f>'Investment Scenario'!AC37</f>
        <v>0</v>
      </c>
      <c r="AD36" s="48">
        <f>'Investment Scenario'!AD37</f>
        <v>0</v>
      </c>
      <c r="AE36" s="48">
        <f>'Investment Scenario'!AE37</f>
        <v>0</v>
      </c>
      <c r="AF36" s="48">
        <f>'Investment Scenario'!AF37</f>
        <v>0</v>
      </c>
      <c r="AG36" s="48">
        <f>'Investment Scenario'!AG37</f>
        <v>0</v>
      </c>
      <c r="AH36" s="48">
        <f>'Investment Scenario'!AH37</f>
        <v>0</v>
      </c>
      <c r="AI36" s="48">
        <f>'Investment Scenario'!AI37</f>
        <v>0</v>
      </c>
      <c r="AJ36" s="48">
        <f>'Investment Scenario'!AJ37</f>
        <v>0</v>
      </c>
      <c r="AK36" s="48">
        <f>'Investment Scenario'!AK37</f>
        <v>0</v>
      </c>
      <c r="AL36" s="48">
        <f>'Investment Scenario'!AL37</f>
        <v>0</v>
      </c>
      <c r="AM36" s="48">
        <f>'Investment Scenario'!AM37</f>
        <v>0</v>
      </c>
      <c r="AN36" s="48">
        <f>'Investment Scenario'!AN37</f>
        <v>0</v>
      </c>
      <c r="AO36" s="48">
        <f>'Investment Scenario'!AO37</f>
        <v>0</v>
      </c>
      <c r="AP36" s="48">
        <f>'Investment Scenario'!AP37</f>
        <v>0</v>
      </c>
      <c r="AQ36" s="48">
        <f>'Investment Scenario'!AQ37</f>
        <v>0</v>
      </c>
    </row>
    <row r="37" spans="1:43" x14ac:dyDescent="0.25">
      <c r="A37" s="22" t="s">
        <v>61</v>
      </c>
      <c r="B37" s="29" t="str">
        <f>IF(SUM(E37:AQ37)=B35*(B41),"součet v pořádku / sum is OK","součet v řádku nesedí")</f>
        <v>součet v pořádku / sum is OK</v>
      </c>
      <c r="C37" s="132"/>
      <c r="E37" s="46">
        <f>$B$35*(E46)</f>
        <v>0</v>
      </c>
      <c r="F37" s="46">
        <f>$B$35*(F46)</f>
        <v>0</v>
      </c>
      <c r="G37" s="46">
        <f>$B$35*(G46)</f>
        <v>0</v>
      </c>
      <c r="H37" s="46">
        <f t="shared" ref="H37:AQ37" si="2">$B$35*(H46)</f>
        <v>0</v>
      </c>
      <c r="I37" s="46">
        <f t="shared" si="2"/>
        <v>0</v>
      </c>
      <c r="J37" s="46">
        <f t="shared" si="2"/>
        <v>0</v>
      </c>
      <c r="K37" s="46">
        <f t="shared" si="2"/>
        <v>0</v>
      </c>
      <c r="L37" s="46">
        <f t="shared" si="2"/>
        <v>0</v>
      </c>
      <c r="M37" s="46">
        <f t="shared" si="2"/>
        <v>0</v>
      </c>
      <c r="N37" s="46">
        <f t="shared" si="2"/>
        <v>0</v>
      </c>
      <c r="O37" s="46">
        <f t="shared" si="2"/>
        <v>0</v>
      </c>
      <c r="P37" s="46">
        <f t="shared" si="2"/>
        <v>0</v>
      </c>
      <c r="Q37" s="46">
        <f t="shared" si="2"/>
        <v>0</v>
      </c>
      <c r="R37" s="46">
        <f t="shared" si="2"/>
        <v>0</v>
      </c>
      <c r="S37" s="46">
        <f t="shared" si="2"/>
        <v>0</v>
      </c>
      <c r="T37" s="46">
        <f t="shared" si="2"/>
        <v>0</v>
      </c>
      <c r="U37" s="46">
        <f t="shared" si="2"/>
        <v>0</v>
      </c>
      <c r="V37" s="46">
        <f t="shared" si="2"/>
        <v>0</v>
      </c>
      <c r="W37" s="46">
        <f t="shared" si="2"/>
        <v>0</v>
      </c>
      <c r="X37" s="46">
        <f t="shared" si="2"/>
        <v>0</v>
      </c>
      <c r="Y37" s="46">
        <f t="shared" si="2"/>
        <v>0</v>
      </c>
      <c r="Z37" s="46">
        <f t="shared" si="2"/>
        <v>0</v>
      </c>
      <c r="AA37" s="46">
        <f t="shared" si="2"/>
        <v>0</v>
      </c>
      <c r="AB37" s="46">
        <f t="shared" si="2"/>
        <v>0</v>
      </c>
      <c r="AC37" s="46">
        <f t="shared" si="2"/>
        <v>0</v>
      </c>
      <c r="AD37" s="46">
        <f t="shared" si="2"/>
        <v>0</v>
      </c>
      <c r="AE37" s="46">
        <f t="shared" si="2"/>
        <v>0</v>
      </c>
      <c r="AF37" s="46">
        <f t="shared" si="2"/>
        <v>0</v>
      </c>
      <c r="AG37" s="46">
        <f t="shared" si="2"/>
        <v>0</v>
      </c>
      <c r="AH37" s="46">
        <f t="shared" si="2"/>
        <v>0</v>
      </c>
      <c r="AI37" s="46">
        <f t="shared" si="2"/>
        <v>0</v>
      </c>
      <c r="AJ37" s="46">
        <f t="shared" si="2"/>
        <v>0</v>
      </c>
      <c r="AK37" s="46">
        <f t="shared" si="2"/>
        <v>0</v>
      </c>
      <c r="AL37" s="46">
        <f t="shared" si="2"/>
        <v>0</v>
      </c>
      <c r="AM37" s="46">
        <f t="shared" si="2"/>
        <v>0</v>
      </c>
      <c r="AN37" s="46">
        <f t="shared" si="2"/>
        <v>0</v>
      </c>
      <c r="AO37" s="46">
        <f t="shared" si="2"/>
        <v>0</v>
      </c>
      <c r="AP37" s="46">
        <f t="shared" si="2"/>
        <v>0</v>
      </c>
      <c r="AQ37" s="46">
        <f t="shared" si="2"/>
        <v>0</v>
      </c>
    </row>
    <row r="38" spans="1:43" x14ac:dyDescent="0.25">
      <c r="A38" s="22" t="s">
        <v>62</v>
      </c>
      <c r="B38" s="29" t="str">
        <f>IFERROR(IF(SUM(E38:AQ38)=SUM(E37:AQ37),"součet v pořádku / sum is OK","součet v řádku nesedí"),"Chyba: pravděpodobně není zadána Odpisová doba na ř. 44")</f>
        <v>Chyba: pravděpodobně není zadána Odpisová doba na ř. 44</v>
      </c>
      <c r="C38" s="132"/>
      <c r="E38" s="46"/>
      <c r="F38" s="46" t="e">
        <f>IF(SUM($E$38:E38)&gt;SUM($E$37:F37),0,IF((SUM($E$38:E38)+E38)&gt;SUM($E$37:F37),SUM($E$37:E37)-SUM($E$38:E38),E38+E37/$B$45))</f>
        <v>#DIV/0!</v>
      </c>
      <c r="G38" s="46" t="e">
        <f>IF(SUM($E$38:F38)&gt;SUM($E$37:G37),0,IF((SUM($E$38:F38)+F38)&gt;SUM($E$37:G37),SUM($E$37:F37)-SUM($E$38:F38),F38+F37/$B$45))</f>
        <v>#DIV/0!</v>
      </c>
      <c r="H38" s="46" t="e">
        <f>IF(SUM($E$38:G38)&gt;SUM($E$37:H37),0,IF((SUM($E$38:G38)+G38)&gt;SUM($E$37:H37),SUM($E$37:G37)-SUM($E$38:G38),G38+G37/$B$45))</f>
        <v>#DIV/0!</v>
      </c>
      <c r="I38" s="46" t="e">
        <f>IF(SUM($E$38:H38)&gt;SUM($E$37:I37),0,IF((SUM($E$38:H38)+H38)&gt;SUM($E$37:I37),SUM($E$37:H37)-SUM($E$38:H38),H38+H37/$B$45))</f>
        <v>#DIV/0!</v>
      </c>
      <c r="J38" s="46" t="e">
        <f>IF(SUM($E$38:I38)&gt;SUM($E$37:J37),0,IF((SUM($E$38:I38)+I38)&gt;SUM($E$37:J37),SUM($E$37:I37)-SUM($E$38:I38),I38+I37/$B$45))</f>
        <v>#DIV/0!</v>
      </c>
      <c r="K38" s="46" t="e">
        <f>IF(SUM($E$38:J38)&gt;SUM($E$37:K37),0,IF((SUM($E$38:J38)+J38)&gt;SUM($E$37:K37),SUM($E$37:J37)-SUM($E$38:J38),J38+J37/$B$45))</f>
        <v>#DIV/0!</v>
      </c>
      <c r="L38" s="46" t="e">
        <f>IF(SUM($E$38:K38)&gt;SUM($E$37:L37),0,IF((SUM($E$38:K38)+K38)&gt;SUM($E$37:L37),SUM($E$37:K37)-SUM($E$38:K38),K38+K37/$B$45))</f>
        <v>#DIV/0!</v>
      </c>
      <c r="M38" s="46" t="e">
        <f>IF(SUM($E$38:L38)&gt;SUM($E$37:M37),0,IF((SUM($E$38:L38)+L38)&gt;SUM($E$37:M37),SUM($E$37:L37)-SUM($E$38:L38),L38+L37/$B$45))</f>
        <v>#DIV/0!</v>
      </c>
      <c r="N38" s="46" t="e">
        <f>IF(SUM($E$38:M38)&gt;SUM($E$37:N37),0,IF((SUM($E$38:M38)+M38)&gt;SUM($E$37:N37),SUM($E$37:M37)-SUM($E$38:M38),M38+M37/$B$45))</f>
        <v>#DIV/0!</v>
      </c>
      <c r="O38" s="46" t="e">
        <f>IF(SUM($E$38:N38)&gt;SUM($E$37:O37),0,IF((SUM($E$38:N38)+N38)&gt;SUM($E$37:O37),SUM($E$37:N37)-SUM($E$38:N38),N38+N37/$B$45))</f>
        <v>#DIV/0!</v>
      </c>
      <c r="P38" s="46" t="e">
        <f>IF(SUM($E$38:O38)&gt;SUM($E$37:P37),0,IF((SUM($E$38:O38)+O38)&gt;SUM($E$37:P37),SUM($E$37:O37)-SUM($E$38:O38),O38+O37/$B$45))</f>
        <v>#DIV/0!</v>
      </c>
      <c r="Q38" s="46" t="e">
        <f>IF(SUM($E$38:P38)&gt;SUM($E$37:Q37),0,IF((SUM($E$38:P38)+P38)&gt;SUM($E$37:Q37),SUM($E$37:P37)-SUM($E$38:P38),P38+P37/$B$45))</f>
        <v>#DIV/0!</v>
      </c>
      <c r="R38" s="46" t="e">
        <f>IF(SUM($E$38:Q38)&gt;SUM($E$37:R37),0,IF((SUM($E$38:Q38)+Q38)&gt;SUM($E$37:R37),SUM($E$37:Q37)-SUM($E$38:Q38),Q38+Q37/$B$45))</f>
        <v>#DIV/0!</v>
      </c>
      <c r="S38" s="46" t="e">
        <f>IF(SUM($E$38:R38)&gt;SUM($E$37:S37),0,IF((SUM($E$38:R38)+R38)&gt;SUM($E$37:S37),SUM($E$37:R37)-SUM($E$38:R38),R38+R37/$B$45))</f>
        <v>#DIV/0!</v>
      </c>
      <c r="T38" s="46" t="e">
        <f>IF(SUM($E$38:S38)&gt;SUM($E$37:T37),0,IF((SUM($E$38:S38)+S38)&gt;SUM($E$37:T37),SUM($E$37:S37)-SUM($E$38:S38),S38+S37/$B$45))</f>
        <v>#DIV/0!</v>
      </c>
      <c r="U38" s="46" t="e">
        <f>IF(SUM($E$38:T38)&gt;SUM($E$37:U37),0,IF((SUM($E$38:T38)+T38)&gt;SUM($E$37:U37),SUM($E$37:T37)-SUM($E$38:T38),T38+T37/$B$45))</f>
        <v>#DIV/0!</v>
      </c>
      <c r="V38" s="46" t="e">
        <f>IF(SUM($E$38:U38)&gt;SUM($E$37:V37),0,IF((SUM($E$38:U38)+U38)&gt;SUM($E$37:V37),SUM($E$37:U37)-SUM($E$38:U38),U38+U37/$B$45))</f>
        <v>#DIV/0!</v>
      </c>
      <c r="W38" s="46" t="e">
        <f>IF(SUM($E$38:V38)&gt;SUM($E$37:W37),0,IF((SUM($E$38:V38)+V38)&gt;SUM($E$37:W37),SUM($E$37:V37)-SUM($E$38:V38),V38+V37/$B$45))</f>
        <v>#DIV/0!</v>
      </c>
      <c r="X38" s="46" t="e">
        <f>IF(SUM($E$38:W38)&gt;SUM($E$37:X37),0,IF((SUM($E$38:W38)+W38)&gt;SUM($E$37:X37),SUM($E$37:W37)-SUM($E$38:W38),W38+W37/$B$45))</f>
        <v>#DIV/0!</v>
      </c>
      <c r="Y38" s="46" t="e">
        <f>IF(SUM($E$38:X38)&gt;SUM($E$37:Y37),0,IF((SUM($E$38:X38)+X38)&gt;SUM($E$37:Y37),SUM($E$37:X37)-SUM($E$38:X38),X38+X37/$B$45))</f>
        <v>#DIV/0!</v>
      </c>
      <c r="Z38" s="46" t="e">
        <f>IF(SUM($E$38:Y38)&gt;SUM($E$37:Z37),0,IF((SUM($E$38:Y38)+Y38)&gt;SUM($E$37:Z37),SUM($E$37:Y37)-SUM($E$38:Y38),Y38+Y37/$B$45))</f>
        <v>#DIV/0!</v>
      </c>
      <c r="AA38" s="46" t="e">
        <f>IF(SUM($E$38:Z38)&gt;SUM($E$37:AA37),0,IF((SUM($E$38:Z38)+Z38)&gt;SUM($E$37:AA37),SUM($E$37:Z37)-SUM($E$38:Z38),Z38+Z37/$B$45))</f>
        <v>#DIV/0!</v>
      </c>
      <c r="AB38" s="46" t="e">
        <f>IF(SUM($E$38:AA38)&gt;SUM($E$37:AB37),0,IF((SUM($E$38:AA38)+AA38)&gt;SUM($E$37:AB37),SUM($E$37:AA37)-SUM($E$38:AA38),AA38+AA37/$B$45))</f>
        <v>#DIV/0!</v>
      </c>
      <c r="AC38" s="46" t="e">
        <f>IF(SUM($E$38:AB38)&gt;SUM($E$37:AC37),0,IF((SUM($E$38:AB38)+AB38)&gt;SUM($E$37:AC37),SUM($E$37:AB37)-SUM($E$38:AB38),AB38+AB37/$B$45))</f>
        <v>#DIV/0!</v>
      </c>
      <c r="AD38" s="46" t="e">
        <f>IF(SUM($E$38:AC38)&gt;SUM($E$37:AD37),0,IF((SUM($E$38:AC38)+AC38)&gt;SUM($E$37:AD37),SUM($E$37:AC37)-SUM($E$38:AC38),AC38+AC37/$B$45))</f>
        <v>#DIV/0!</v>
      </c>
      <c r="AE38" s="46" t="e">
        <f>IF(SUM($E$38:AD38)&gt;SUM($E$37:AE37),0,IF((SUM($E$38:AD38)+AD38)&gt;SUM($E$37:AE37),SUM($E$37:AD37)-SUM($E$38:AD38),AD38+AD37/$B$45))</f>
        <v>#DIV/0!</v>
      </c>
      <c r="AF38" s="46" t="e">
        <f>IF(SUM($E$38:AE38)&gt;SUM($E$37:AF37),0,IF((SUM($E$38:AE38)+AE38)&gt;SUM($E$37:AF37),SUM($E$37:AE37)-SUM($E$38:AE38),AE38+AE37/$B$45))</f>
        <v>#DIV/0!</v>
      </c>
      <c r="AG38" s="46" t="e">
        <f>IF(SUM($E$38:AF38)&gt;SUM($E$37:AG37),0,IF((SUM($E$38:AF38)+AF38)&gt;SUM($E$37:AG37),SUM($E$37:AF37)-SUM($E$38:AF38),AF38+AF37/$B$45))</f>
        <v>#DIV/0!</v>
      </c>
      <c r="AH38" s="46" t="e">
        <f>IF(SUM($E$38:AG38)&gt;SUM($E$37:AH37),0,IF((SUM($E$38:AG38)+AG38)&gt;SUM($E$37:AH37),SUM($E$37:AG37)-SUM($E$38:AG38),AG38+AG37/$B$45))</f>
        <v>#DIV/0!</v>
      </c>
      <c r="AI38" s="46" t="e">
        <f>IF(SUM($E$38:AH38)&gt;SUM($E$37:AI37),0,IF((SUM($E$38:AH38)+AH38)&gt;SUM($E$37:AI37),SUM($E$37:AH37)-SUM($E$38:AH38),AH38+AH37/$B$45))</f>
        <v>#DIV/0!</v>
      </c>
      <c r="AJ38" s="46" t="e">
        <f>IF(SUM($E$38:AI38)&gt;SUM($E$37:AJ37),0,IF((SUM($E$38:AI38)+AI38)&gt;SUM($E$37:AJ37),SUM($E$37:AI37)-SUM($E$38:AI38),AI38+AI37/$B$45))</f>
        <v>#DIV/0!</v>
      </c>
      <c r="AK38" s="46" t="e">
        <f>IF(SUM($E$38:AJ38)&gt;SUM($E$37:AK37),0,IF((SUM($E$38:AJ38)+AJ38)&gt;SUM($E$37:AK37),SUM($E$37:AJ37)-SUM($E$38:AJ38),AJ38+AJ37/$B$45))</f>
        <v>#DIV/0!</v>
      </c>
      <c r="AL38" s="46" t="e">
        <f>IF(SUM($E$38:AK38)&gt;SUM($E$37:AL37),0,IF((SUM($E$38:AK38)+AK38)&gt;SUM($E$37:AL37),SUM($E$37:AK37)-SUM($E$38:AK38),AK38+AK37/$B$45))</f>
        <v>#DIV/0!</v>
      </c>
      <c r="AM38" s="46" t="e">
        <f>IF(SUM($E$38:AL38)&gt;SUM($E$37:AM37),0,IF((SUM($E$38:AL38)+AL38)&gt;SUM($E$37:AM37),SUM($E$37:AL37)-SUM($E$38:AL38),AL38+AL37/$B$45))</f>
        <v>#DIV/0!</v>
      </c>
      <c r="AN38" s="46" t="e">
        <f>IF(SUM($E$38:AM38)&gt;SUM($E$37:AN37),0,IF((SUM($E$38:AM38)+AM38)&gt;SUM($E$37:AN37),SUM($E$37:AM37)-SUM($E$38:AM38),AM38+AM37/$B$45))</f>
        <v>#DIV/0!</v>
      </c>
      <c r="AO38" s="46" t="e">
        <f>IF(SUM($E$38:AN38)&gt;SUM($E$37:AO37),0,IF((SUM($E$38:AN38)+AN38)&gt;SUM($E$37:AO37),SUM($E$37:AN37)-SUM($E$38:AN38),AN38+AN37/$B$45))</f>
        <v>#DIV/0!</v>
      </c>
      <c r="AP38" s="46" t="e">
        <f>IF(SUM($E$38:AO38)&gt;SUM($E$37:AP37),0,IF((SUM($E$38:AO38)+AO38)&gt;SUM($E$37:AP37),SUM($E$37:AO37)-SUM($E$38:AO38),AO38+AO37/$B$45))</f>
        <v>#DIV/0!</v>
      </c>
      <c r="AQ38" s="46" t="e">
        <f>IF(SUM($E$38:AP38)&gt;SUM($E$37:AQ37),0,IF((SUM($E$38:AP38)+AP38)&gt;SUM($E$37:AQ37),SUM($E$37:AP37)-SUM($E$38:AP38),AP38+AP37/$B$45))</f>
        <v>#DIV/0!</v>
      </c>
    </row>
    <row r="39" spans="1:43" x14ac:dyDescent="0.25">
      <c r="A39" s="22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</row>
    <row r="40" spans="1:43" x14ac:dyDescent="0.25">
      <c r="A40" s="143" t="s">
        <v>63</v>
      </c>
    </row>
    <row r="41" spans="1:43" x14ac:dyDescent="0.25">
      <c r="A41" s="146" t="s">
        <v>163</v>
      </c>
      <c r="B41" s="47"/>
      <c r="C41" s="31"/>
      <c r="D41" s="31"/>
      <c r="E41" s="25" t="s">
        <v>1</v>
      </c>
    </row>
    <row r="42" spans="1:43" x14ac:dyDescent="0.25">
      <c r="A42" s="146" t="s">
        <v>164</v>
      </c>
      <c r="B42" s="47"/>
      <c r="C42" s="31"/>
      <c r="D42" s="31"/>
      <c r="E42" s="25"/>
    </row>
    <row r="43" spans="1:43" x14ac:dyDescent="0.25">
      <c r="A43" s="146"/>
      <c r="B43" s="32" t="str">
        <f>IF(B42&lt;=0.03*B41,"výdaje na TDI jsou v pořádku / sum is OK","TDI nad 3% realizace")</f>
        <v>výdaje na TDI jsou v pořádku / sum is OK</v>
      </c>
      <c r="C43" s="31"/>
      <c r="D43" s="31"/>
      <c r="E43" s="25"/>
    </row>
    <row r="44" spans="1:43" x14ac:dyDescent="0.25">
      <c r="A44" s="227" t="s">
        <v>121</v>
      </c>
      <c r="B44" s="24">
        <f>B41+B42</f>
        <v>0</v>
      </c>
      <c r="C44" s="31"/>
      <c r="D44" s="31"/>
      <c r="E44" s="25"/>
    </row>
    <row r="45" spans="1:43" x14ac:dyDescent="0.25">
      <c r="A45" s="146" t="s">
        <v>64</v>
      </c>
      <c r="B45" s="14">
        <f>'Investment Scenario'!B46</f>
        <v>0</v>
      </c>
      <c r="C45" s="21"/>
      <c r="D45" s="21"/>
      <c r="E45" s="25"/>
    </row>
    <row r="46" spans="1:43" s="1" customFormat="1" x14ac:dyDescent="0.25">
      <c r="A46" s="143" t="s">
        <v>122</v>
      </c>
      <c r="B46" s="32" t="str">
        <f>IF(SUM(E46:AQ46)=B44,"součet v pořádku / sum is OK","součet v řádku nesedí")</f>
        <v>součet v pořádku / sum is OK</v>
      </c>
      <c r="C46" s="19"/>
      <c r="D46" s="33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</row>
    <row r="47" spans="1:43" x14ac:dyDescent="0.25">
      <c r="A47" s="22"/>
      <c r="D47" s="21"/>
    </row>
    <row r="48" spans="1:43" x14ac:dyDescent="0.25">
      <c r="A48" s="145" t="s">
        <v>65</v>
      </c>
      <c r="D48" s="21"/>
    </row>
    <row r="49" spans="1:43" s="34" customFormat="1" x14ac:dyDescent="0.25">
      <c r="A49" s="147" t="s">
        <v>141</v>
      </c>
      <c r="B49" s="20" t="s">
        <v>109</v>
      </c>
      <c r="C49" s="20" t="s">
        <v>110</v>
      </c>
      <c r="D49" s="21"/>
    </row>
    <row r="50" spans="1:43" x14ac:dyDescent="0.25">
      <c r="A50" s="230" t="s">
        <v>67</v>
      </c>
      <c r="B50" s="229"/>
      <c r="C50" s="49"/>
      <c r="D50" s="21"/>
      <c r="E50" s="47"/>
      <c r="F50" s="47"/>
      <c r="G50" s="47"/>
      <c r="H50" s="47"/>
      <c r="I50" s="47"/>
      <c r="J50" s="52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</row>
    <row r="51" spans="1:43" x14ac:dyDescent="0.25">
      <c r="A51" s="148" t="s">
        <v>68</v>
      </c>
      <c r="C51" s="35"/>
      <c r="D51" s="21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</row>
    <row r="52" spans="1:43" x14ac:dyDescent="0.25">
      <c r="A52" s="148" t="s">
        <v>69</v>
      </c>
      <c r="C52" s="35"/>
      <c r="D52" s="21"/>
      <c r="E52" s="53" t="str">
        <f>IFERROR(E50/E51,"")</f>
        <v/>
      </c>
      <c r="F52" s="53" t="str">
        <f t="shared" ref="F52:AQ52" si="3">IFERROR(F50/F51,"")</f>
        <v/>
      </c>
      <c r="G52" s="53" t="str">
        <f t="shared" si="3"/>
        <v/>
      </c>
      <c r="H52" s="53" t="str">
        <f t="shared" si="3"/>
        <v/>
      </c>
      <c r="I52" s="53" t="str">
        <f t="shared" si="3"/>
        <v/>
      </c>
      <c r="J52" s="53" t="str">
        <f t="shared" si="3"/>
        <v/>
      </c>
      <c r="K52" s="53" t="str">
        <f t="shared" si="3"/>
        <v/>
      </c>
      <c r="L52" s="53" t="str">
        <f t="shared" si="3"/>
        <v/>
      </c>
      <c r="M52" s="53" t="str">
        <f t="shared" si="3"/>
        <v/>
      </c>
      <c r="N52" s="53" t="str">
        <f t="shared" si="3"/>
        <v/>
      </c>
      <c r="O52" s="53" t="str">
        <f t="shared" si="3"/>
        <v/>
      </c>
      <c r="P52" s="53" t="str">
        <f t="shared" si="3"/>
        <v/>
      </c>
      <c r="Q52" s="53" t="str">
        <f t="shared" si="3"/>
        <v/>
      </c>
      <c r="R52" s="53" t="str">
        <f t="shared" si="3"/>
        <v/>
      </c>
      <c r="S52" s="53" t="str">
        <f t="shared" si="3"/>
        <v/>
      </c>
      <c r="T52" s="53" t="str">
        <f t="shared" si="3"/>
        <v/>
      </c>
      <c r="U52" s="53" t="str">
        <f t="shared" si="3"/>
        <v/>
      </c>
      <c r="V52" s="53" t="str">
        <f t="shared" si="3"/>
        <v/>
      </c>
      <c r="W52" s="53" t="str">
        <f t="shared" si="3"/>
        <v/>
      </c>
      <c r="X52" s="53" t="str">
        <f t="shared" si="3"/>
        <v/>
      </c>
      <c r="Y52" s="53" t="str">
        <f t="shared" si="3"/>
        <v/>
      </c>
      <c r="Z52" s="53" t="str">
        <f t="shared" si="3"/>
        <v/>
      </c>
      <c r="AA52" s="53" t="str">
        <f t="shared" si="3"/>
        <v/>
      </c>
      <c r="AB52" s="53" t="str">
        <f t="shared" si="3"/>
        <v/>
      </c>
      <c r="AC52" s="53" t="str">
        <f t="shared" si="3"/>
        <v/>
      </c>
      <c r="AD52" s="53" t="str">
        <f t="shared" si="3"/>
        <v/>
      </c>
      <c r="AE52" s="53" t="str">
        <f t="shared" si="3"/>
        <v/>
      </c>
      <c r="AF52" s="53" t="str">
        <f t="shared" si="3"/>
        <v/>
      </c>
      <c r="AG52" s="53" t="str">
        <f t="shared" si="3"/>
        <v/>
      </c>
      <c r="AH52" s="53" t="str">
        <f t="shared" si="3"/>
        <v/>
      </c>
      <c r="AI52" s="53" t="str">
        <f t="shared" si="3"/>
        <v/>
      </c>
      <c r="AJ52" s="53" t="str">
        <f t="shared" si="3"/>
        <v/>
      </c>
      <c r="AK52" s="53" t="str">
        <f t="shared" si="3"/>
        <v/>
      </c>
      <c r="AL52" s="53" t="str">
        <f t="shared" si="3"/>
        <v/>
      </c>
      <c r="AM52" s="53" t="str">
        <f t="shared" si="3"/>
        <v/>
      </c>
      <c r="AN52" s="53" t="str">
        <f t="shared" si="3"/>
        <v/>
      </c>
      <c r="AO52" s="53" t="str">
        <f t="shared" si="3"/>
        <v/>
      </c>
      <c r="AP52" s="53" t="str">
        <f t="shared" si="3"/>
        <v/>
      </c>
      <c r="AQ52" s="53" t="str">
        <f t="shared" si="3"/>
        <v/>
      </c>
    </row>
    <row r="53" spans="1:43" x14ac:dyDescent="0.25">
      <c r="A53" s="228" t="s">
        <v>72</v>
      </c>
      <c r="B53" s="47"/>
      <c r="C53" s="49"/>
      <c r="D53" s="21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</row>
    <row r="54" spans="1:43" x14ac:dyDescent="0.25">
      <c r="A54" s="149" t="s">
        <v>70</v>
      </c>
      <c r="C54" s="35"/>
      <c r="D54" s="21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</row>
    <row r="55" spans="1:43" x14ac:dyDescent="0.25">
      <c r="A55" s="149" t="s">
        <v>71</v>
      </c>
      <c r="C55" s="35"/>
      <c r="D55" s="21"/>
      <c r="E55" s="53" t="str">
        <f t="shared" ref="E55:AQ55" si="4">IFERROR(E53/E54,"")</f>
        <v/>
      </c>
      <c r="F55" s="53" t="str">
        <f t="shared" si="4"/>
        <v/>
      </c>
      <c r="G55" s="53" t="str">
        <f t="shared" si="4"/>
        <v/>
      </c>
      <c r="H55" s="53" t="str">
        <f t="shared" si="4"/>
        <v/>
      </c>
      <c r="I55" s="53" t="str">
        <f t="shared" si="4"/>
        <v/>
      </c>
      <c r="J55" s="53" t="str">
        <f t="shared" si="4"/>
        <v/>
      </c>
      <c r="K55" s="53" t="str">
        <f t="shared" si="4"/>
        <v/>
      </c>
      <c r="L55" s="53" t="str">
        <f t="shared" si="4"/>
        <v/>
      </c>
      <c r="M55" s="53" t="str">
        <f t="shared" si="4"/>
        <v/>
      </c>
      <c r="N55" s="53" t="str">
        <f t="shared" si="4"/>
        <v/>
      </c>
      <c r="O55" s="53" t="str">
        <f t="shared" si="4"/>
        <v/>
      </c>
      <c r="P55" s="53" t="str">
        <f t="shared" si="4"/>
        <v/>
      </c>
      <c r="Q55" s="53" t="str">
        <f t="shared" si="4"/>
        <v/>
      </c>
      <c r="R55" s="53" t="str">
        <f t="shared" si="4"/>
        <v/>
      </c>
      <c r="S55" s="53" t="str">
        <f t="shared" si="4"/>
        <v/>
      </c>
      <c r="T55" s="53" t="str">
        <f t="shared" si="4"/>
        <v/>
      </c>
      <c r="U55" s="53" t="str">
        <f t="shared" si="4"/>
        <v/>
      </c>
      <c r="V55" s="53" t="str">
        <f t="shared" si="4"/>
        <v/>
      </c>
      <c r="W55" s="53" t="str">
        <f t="shared" si="4"/>
        <v/>
      </c>
      <c r="X55" s="53" t="str">
        <f t="shared" si="4"/>
        <v/>
      </c>
      <c r="Y55" s="53" t="str">
        <f t="shared" si="4"/>
        <v/>
      </c>
      <c r="Z55" s="53" t="str">
        <f t="shared" si="4"/>
        <v/>
      </c>
      <c r="AA55" s="53" t="str">
        <f t="shared" si="4"/>
        <v/>
      </c>
      <c r="AB55" s="53" t="str">
        <f t="shared" si="4"/>
        <v/>
      </c>
      <c r="AC55" s="53" t="str">
        <f t="shared" si="4"/>
        <v/>
      </c>
      <c r="AD55" s="53" t="str">
        <f t="shared" si="4"/>
        <v/>
      </c>
      <c r="AE55" s="53" t="str">
        <f t="shared" si="4"/>
        <v/>
      </c>
      <c r="AF55" s="53" t="str">
        <f t="shared" si="4"/>
        <v/>
      </c>
      <c r="AG55" s="53" t="str">
        <f t="shared" si="4"/>
        <v/>
      </c>
      <c r="AH55" s="53" t="str">
        <f t="shared" si="4"/>
        <v/>
      </c>
      <c r="AI55" s="53" t="str">
        <f t="shared" si="4"/>
        <v/>
      </c>
      <c r="AJ55" s="53" t="str">
        <f t="shared" si="4"/>
        <v/>
      </c>
      <c r="AK55" s="53" t="str">
        <f t="shared" si="4"/>
        <v/>
      </c>
      <c r="AL55" s="53" t="str">
        <f t="shared" si="4"/>
        <v/>
      </c>
      <c r="AM55" s="53" t="str">
        <f t="shared" si="4"/>
        <v/>
      </c>
      <c r="AN55" s="53" t="str">
        <f t="shared" si="4"/>
        <v/>
      </c>
      <c r="AO55" s="53" t="str">
        <f t="shared" si="4"/>
        <v/>
      </c>
      <c r="AP55" s="53" t="str">
        <f t="shared" si="4"/>
        <v/>
      </c>
      <c r="AQ55" s="53" t="str">
        <f t="shared" si="4"/>
        <v/>
      </c>
    </row>
    <row r="56" spans="1:43" x14ac:dyDescent="0.25">
      <c r="A56" s="228" t="s">
        <v>73</v>
      </c>
      <c r="B56" s="47"/>
      <c r="C56" s="49"/>
      <c r="D56" s="21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</row>
    <row r="57" spans="1:43" x14ac:dyDescent="0.25">
      <c r="A57" s="149" t="s">
        <v>74</v>
      </c>
      <c r="C57" s="35"/>
      <c r="D57" s="21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</row>
    <row r="58" spans="1:43" x14ac:dyDescent="0.25">
      <c r="A58" s="149" t="s">
        <v>75</v>
      </c>
      <c r="C58" s="35"/>
      <c r="D58" s="21"/>
      <c r="E58" s="53" t="str">
        <f t="shared" ref="E58:AQ58" si="5">IFERROR(E56/E57,"")</f>
        <v/>
      </c>
      <c r="F58" s="53" t="str">
        <f t="shared" si="5"/>
        <v/>
      </c>
      <c r="G58" s="53" t="str">
        <f t="shared" si="5"/>
        <v/>
      </c>
      <c r="H58" s="53" t="str">
        <f t="shared" si="5"/>
        <v/>
      </c>
      <c r="I58" s="53" t="str">
        <f t="shared" si="5"/>
        <v/>
      </c>
      <c r="J58" s="53" t="str">
        <f t="shared" si="5"/>
        <v/>
      </c>
      <c r="K58" s="53" t="str">
        <f t="shared" si="5"/>
        <v/>
      </c>
      <c r="L58" s="53" t="str">
        <f t="shared" si="5"/>
        <v/>
      </c>
      <c r="M58" s="53" t="str">
        <f t="shared" si="5"/>
        <v/>
      </c>
      <c r="N58" s="53" t="str">
        <f t="shared" si="5"/>
        <v/>
      </c>
      <c r="O58" s="53" t="str">
        <f t="shared" si="5"/>
        <v/>
      </c>
      <c r="P58" s="53" t="str">
        <f t="shared" si="5"/>
        <v/>
      </c>
      <c r="Q58" s="53" t="str">
        <f t="shared" si="5"/>
        <v/>
      </c>
      <c r="R58" s="53" t="str">
        <f t="shared" si="5"/>
        <v/>
      </c>
      <c r="S58" s="53" t="str">
        <f t="shared" si="5"/>
        <v/>
      </c>
      <c r="T58" s="53" t="str">
        <f t="shared" si="5"/>
        <v/>
      </c>
      <c r="U58" s="53" t="str">
        <f t="shared" si="5"/>
        <v/>
      </c>
      <c r="V58" s="53" t="str">
        <f t="shared" si="5"/>
        <v/>
      </c>
      <c r="W58" s="53" t="str">
        <f t="shared" si="5"/>
        <v/>
      </c>
      <c r="X58" s="53" t="str">
        <f t="shared" si="5"/>
        <v/>
      </c>
      <c r="Y58" s="53" t="str">
        <f t="shared" si="5"/>
        <v/>
      </c>
      <c r="Z58" s="53" t="str">
        <f t="shared" si="5"/>
        <v/>
      </c>
      <c r="AA58" s="53" t="str">
        <f t="shared" si="5"/>
        <v/>
      </c>
      <c r="AB58" s="53" t="str">
        <f t="shared" si="5"/>
        <v/>
      </c>
      <c r="AC58" s="53" t="str">
        <f t="shared" si="5"/>
        <v/>
      </c>
      <c r="AD58" s="53" t="str">
        <f t="shared" si="5"/>
        <v/>
      </c>
      <c r="AE58" s="53" t="str">
        <f t="shared" si="5"/>
        <v/>
      </c>
      <c r="AF58" s="53" t="str">
        <f t="shared" si="5"/>
        <v/>
      </c>
      <c r="AG58" s="53" t="str">
        <f t="shared" si="5"/>
        <v/>
      </c>
      <c r="AH58" s="53" t="str">
        <f t="shared" si="5"/>
        <v/>
      </c>
      <c r="AI58" s="53" t="str">
        <f t="shared" si="5"/>
        <v/>
      </c>
      <c r="AJ58" s="53" t="str">
        <f t="shared" si="5"/>
        <v/>
      </c>
      <c r="AK58" s="53" t="str">
        <f t="shared" si="5"/>
        <v/>
      </c>
      <c r="AL58" s="53" t="str">
        <f t="shared" si="5"/>
        <v/>
      </c>
      <c r="AM58" s="53" t="str">
        <f t="shared" si="5"/>
        <v/>
      </c>
      <c r="AN58" s="53" t="str">
        <f t="shared" si="5"/>
        <v/>
      </c>
      <c r="AO58" s="53" t="str">
        <f t="shared" si="5"/>
        <v/>
      </c>
      <c r="AP58" s="53" t="str">
        <f t="shared" si="5"/>
        <v/>
      </c>
      <c r="AQ58" s="53" t="str">
        <f t="shared" si="5"/>
        <v/>
      </c>
    </row>
    <row r="59" spans="1:43" x14ac:dyDescent="0.25">
      <c r="A59" s="228" t="s">
        <v>76</v>
      </c>
      <c r="B59" s="47"/>
      <c r="C59" s="21"/>
      <c r="D59" s="21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  <c r="AN59" s="47"/>
      <c r="AO59" s="47"/>
      <c r="AP59" s="47"/>
      <c r="AQ59" s="47"/>
    </row>
    <row r="60" spans="1:43" x14ac:dyDescent="0.25">
      <c r="A60" s="228" t="s">
        <v>142</v>
      </c>
      <c r="C60" s="21"/>
      <c r="D60" s="21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/>
      <c r="AQ60" s="47"/>
    </row>
    <row r="61" spans="1:43" x14ac:dyDescent="0.25">
      <c r="A61" s="149" t="s">
        <v>151</v>
      </c>
      <c r="C61" s="21"/>
      <c r="D61" s="21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  <c r="AN61" s="47"/>
      <c r="AO61" s="47"/>
      <c r="AP61" s="47"/>
      <c r="AQ61" s="47"/>
    </row>
    <row r="62" spans="1:43" x14ac:dyDescent="0.25">
      <c r="A62" s="149" t="s">
        <v>143</v>
      </c>
      <c r="C62" s="21"/>
      <c r="D62" s="21"/>
      <c r="E62" s="53" t="str">
        <f>IFERROR(E60/E61/1000,"")</f>
        <v/>
      </c>
      <c r="F62" s="53" t="str">
        <f t="shared" ref="F62:AQ62" si="6">IFERROR(F60/F61/1000,"")</f>
        <v/>
      </c>
      <c r="G62" s="53" t="str">
        <f t="shared" si="6"/>
        <v/>
      </c>
      <c r="H62" s="53" t="str">
        <f t="shared" si="6"/>
        <v/>
      </c>
      <c r="I62" s="53" t="str">
        <f t="shared" si="6"/>
        <v/>
      </c>
      <c r="J62" s="53" t="str">
        <f t="shared" si="6"/>
        <v/>
      </c>
      <c r="K62" s="53" t="str">
        <f t="shared" si="6"/>
        <v/>
      </c>
      <c r="L62" s="53" t="str">
        <f t="shared" si="6"/>
        <v/>
      </c>
      <c r="M62" s="53" t="str">
        <f t="shared" si="6"/>
        <v/>
      </c>
      <c r="N62" s="53" t="str">
        <f t="shared" si="6"/>
        <v/>
      </c>
      <c r="O62" s="53" t="str">
        <f t="shared" si="6"/>
        <v/>
      </c>
      <c r="P62" s="53" t="str">
        <f t="shared" si="6"/>
        <v/>
      </c>
      <c r="Q62" s="53" t="str">
        <f t="shared" si="6"/>
        <v/>
      </c>
      <c r="R62" s="53" t="str">
        <f t="shared" si="6"/>
        <v/>
      </c>
      <c r="S62" s="53" t="str">
        <f t="shared" si="6"/>
        <v/>
      </c>
      <c r="T62" s="53" t="str">
        <f t="shared" si="6"/>
        <v/>
      </c>
      <c r="U62" s="53" t="str">
        <f t="shared" si="6"/>
        <v/>
      </c>
      <c r="V62" s="53" t="str">
        <f t="shared" si="6"/>
        <v/>
      </c>
      <c r="W62" s="53" t="str">
        <f t="shared" si="6"/>
        <v/>
      </c>
      <c r="X62" s="53" t="str">
        <f t="shared" si="6"/>
        <v/>
      </c>
      <c r="Y62" s="53" t="str">
        <f t="shared" si="6"/>
        <v/>
      </c>
      <c r="Z62" s="53" t="str">
        <f t="shared" si="6"/>
        <v/>
      </c>
      <c r="AA62" s="53" t="str">
        <f t="shared" si="6"/>
        <v/>
      </c>
      <c r="AB62" s="53" t="str">
        <f t="shared" si="6"/>
        <v/>
      </c>
      <c r="AC62" s="53" t="str">
        <f t="shared" si="6"/>
        <v/>
      </c>
      <c r="AD62" s="53" t="str">
        <f t="shared" si="6"/>
        <v/>
      </c>
      <c r="AE62" s="53" t="str">
        <f t="shared" si="6"/>
        <v/>
      </c>
      <c r="AF62" s="53" t="str">
        <f t="shared" si="6"/>
        <v/>
      </c>
      <c r="AG62" s="53" t="str">
        <f t="shared" si="6"/>
        <v/>
      </c>
      <c r="AH62" s="53" t="str">
        <f t="shared" si="6"/>
        <v/>
      </c>
      <c r="AI62" s="53" t="str">
        <f t="shared" si="6"/>
        <v/>
      </c>
      <c r="AJ62" s="53" t="str">
        <f t="shared" si="6"/>
        <v/>
      </c>
      <c r="AK62" s="53" t="str">
        <f t="shared" si="6"/>
        <v/>
      </c>
      <c r="AL62" s="53" t="str">
        <f t="shared" si="6"/>
        <v/>
      </c>
      <c r="AM62" s="53" t="str">
        <f t="shared" si="6"/>
        <v/>
      </c>
      <c r="AN62" s="53" t="str">
        <f t="shared" si="6"/>
        <v/>
      </c>
      <c r="AO62" s="53" t="str">
        <f t="shared" si="6"/>
        <v/>
      </c>
      <c r="AP62" s="53" t="str">
        <f t="shared" si="6"/>
        <v/>
      </c>
      <c r="AQ62" s="53" t="str">
        <f t="shared" si="6"/>
        <v/>
      </c>
    </row>
    <row r="63" spans="1:43" x14ac:dyDescent="0.25">
      <c r="A63" s="231" t="s">
        <v>144</v>
      </c>
      <c r="C63" s="21"/>
      <c r="D63" s="21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  <c r="AN63" s="47"/>
      <c r="AO63" s="47"/>
      <c r="AP63" s="47"/>
      <c r="AQ63" s="47"/>
    </row>
    <row r="64" spans="1:43" x14ac:dyDescent="0.25">
      <c r="A64" s="149" t="s">
        <v>155</v>
      </c>
      <c r="C64" s="21"/>
      <c r="D64" s="21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  <c r="AO64" s="47"/>
      <c r="AP64" s="47"/>
      <c r="AQ64" s="47"/>
    </row>
    <row r="65" spans="1:43" x14ac:dyDescent="0.25">
      <c r="A65" s="149" t="s">
        <v>145</v>
      </c>
      <c r="B65" s="1"/>
      <c r="C65" s="21"/>
      <c r="D65" s="21"/>
      <c r="E65" s="53" t="str">
        <f>IFERROR(E63/E64/1000,"")</f>
        <v/>
      </c>
      <c r="F65" s="53" t="str">
        <f t="shared" ref="F65:AQ65" si="7">IFERROR(F63/F64/1000,"")</f>
        <v/>
      </c>
      <c r="G65" s="53" t="str">
        <f t="shared" si="7"/>
        <v/>
      </c>
      <c r="H65" s="53" t="str">
        <f t="shared" si="7"/>
        <v/>
      </c>
      <c r="I65" s="53" t="str">
        <f t="shared" si="7"/>
        <v/>
      </c>
      <c r="J65" s="53" t="str">
        <f t="shared" si="7"/>
        <v/>
      </c>
      <c r="K65" s="53" t="str">
        <f t="shared" si="7"/>
        <v/>
      </c>
      <c r="L65" s="53" t="str">
        <f t="shared" si="7"/>
        <v/>
      </c>
      <c r="M65" s="53" t="str">
        <f t="shared" si="7"/>
        <v/>
      </c>
      <c r="N65" s="53" t="str">
        <f t="shared" si="7"/>
        <v/>
      </c>
      <c r="O65" s="53" t="str">
        <f t="shared" si="7"/>
        <v/>
      </c>
      <c r="P65" s="53" t="str">
        <f t="shared" si="7"/>
        <v/>
      </c>
      <c r="Q65" s="53" t="str">
        <f t="shared" si="7"/>
        <v/>
      </c>
      <c r="R65" s="53" t="str">
        <f t="shared" si="7"/>
        <v/>
      </c>
      <c r="S65" s="53" t="str">
        <f t="shared" si="7"/>
        <v/>
      </c>
      <c r="T65" s="53" t="str">
        <f t="shared" si="7"/>
        <v/>
      </c>
      <c r="U65" s="53" t="str">
        <f t="shared" si="7"/>
        <v/>
      </c>
      <c r="V65" s="53" t="str">
        <f t="shared" si="7"/>
        <v/>
      </c>
      <c r="W65" s="53" t="str">
        <f t="shared" si="7"/>
        <v/>
      </c>
      <c r="X65" s="53" t="str">
        <f t="shared" si="7"/>
        <v/>
      </c>
      <c r="Y65" s="53" t="str">
        <f t="shared" si="7"/>
        <v/>
      </c>
      <c r="Z65" s="53" t="str">
        <f t="shared" si="7"/>
        <v/>
      </c>
      <c r="AA65" s="53" t="str">
        <f t="shared" si="7"/>
        <v/>
      </c>
      <c r="AB65" s="53" t="str">
        <f t="shared" si="7"/>
        <v/>
      </c>
      <c r="AC65" s="53" t="str">
        <f t="shared" si="7"/>
        <v/>
      </c>
      <c r="AD65" s="53" t="str">
        <f t="shared" si="7"/>
        <v/>
      </c>
      <c r="AE65" s="53" t="str">
        <f t="shared" si="7"/>
        <v/>
      </c>
      <c r="AF65" s="53" t="str">
        <f t="shared" si="7"/>
        <v/>
      </c>
      <c r="AG65" s="53" t="str">
        <f t="shared" si="7"/>
        <v/>
      </c>
      <c r="AH65" s="53" t="str">
        <f t="shared" si="7"/>
        <v/>
      </c>
      <c r="AI65" s="53" t="str">
        <f t="shared" si="7"/>
        <v/>
      </c>
      <c r="AJ65" s="53" t="str">
        <f t="shared" si="7"/>
        <v/>
      </c>
      <c r="AK65" s="53" t="str">
        <f t="shared" si="7"/>
        <v/>
      </c>
      <c r="AL65" s="53" t="str">
        <f t="shared" si="7"/>
        <v/>
      </c>
      <c r="AM65" s="53" t="str">
        <f t="shared" si="7"/>
        <v/>
      </c>
      <c r="AN65" s="53" t="str">
        <f t="shared" si="7"/>
        <v/>
      </c>
      <c r="AO65" s="53" t="str">
        <f t="shared" si="7"/>
        <v/>
      </c>
      <c r="AP65" s="53" t="str">
        <f t="shared" si="7"/>
        <v/>
      </c>
      <c r="AQ65" s="53" t="str">
        <f t="shared" si="7"/>
        <v/>
      </c>
    </row>
    <row r="66" spans="1:43" x14ac:dyDescent="0.25">
      <c r="A66" s="143" t="s">
        <v>152</v>
      </c>
      <c r="B66" s="1" t="str">
        <f>IF(SUM(E66:AQ66)=SUM(E50:AQ50,E53:AQ53,E56:AQ56,E59:AQ59,E60:AQ60,E63:AQ63),"součet v pořádku / sum is OK","součet paliva nesedí")</f>
        <v>součet v pořádku / sum is OK</v>
      </c>
      <c r="C66" s="38"/>
      <c r="D66" s="21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2"/>
    </row>
    <row r="67" spans="1:43" x14ac:dyDescent="0.25">
      <c r="D67" s="21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</row>
    <row r="68" spans="1:43" x14ac:dyDescent="0.25">
      <c r="A68" s="146" t="s">
        <v>77</v>
      </c>
      <c r="D68" s="21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7"/>
      <c r="AO68" s="47"/>
      <c r="AP68" s="47"/>
      <c r="AQ68" s="47"/>
    </row>
    <row r="69" spans="1:43" s="1" customFormat="1" x14ac:dyDescent="0.25">
      <c r="A69" s="143" t="s">
        <v>124</v>
      </c>
      <c r="C69" s="19"/>
      <c r="D69" s="2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  <c r="AN69" s="51"/>
      <c r="AO69" s="51"/>
      <c r="AP69" s="51"/>
      <c r="AQ69" s="51"/>
    </row>
    <row r="70" spans="1:43" s="1" customFormat="1" x14ac:dyDescent="0.25">
      <c r="A70" s="143"/>
      <c r="C70" s="19"/>
      <c r="D70" s="21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43" s="1" customFormat="1" x14ac:dyDescent="0.25">
      <c r="A71" s="143" t="s">
        <v>78</v>
      </c>
      <c r="B71" s="20" t="s">
        <v>111</v>
      </c>
      <c r="C71" s="19"/>
      <c r="D71" s="21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43" s="40" customFormat="1" x14ac:dyDescent="0.25">
      <c r="A72" s="150" t="s">
        <v>79</v>
      </c>
      <c r="B72" s="47"/>
      <c r="C72" s="39"/>
      <c r="D72" s="39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  <c r="AQ72" s="50"/>
    </row>
    <row r="73" spans="1:43" s="40" customFormat="1" x14ac:dyDescent="0.25">
      <c r="A73" s="150" t="s">
        <v>80</v>
      </c>
      <c r="B73" s="47"/>
      <c r="C73" s="39"/>
      <c r="D73" s="39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50"/>
      <c r="AP73" s="50"/>
      <c r="AQ73" s="50"/>
    </row>
    <row r="74" spans="1:43" s="40" customFormat="1" x14ac:dyDescent="0.25">
      <c r="A74" s="150" t="s">
        <v>81</v>
      </c>
      <c r="B74" s="47"/>
      <c r="C74" s="39"/>
      <c r="D74" s="39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</row>
    <row r="75" spans="1:43" s="40" customFormat="1" x14ac:dyDescent="0.25">
      <c r="A75" s="150" t="s">
        <v>82</v>
      </c>
      <c r="B75" s="47"/>
      <c r="C75" s="39"/>
      <c r="D75" s="39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50"/>
      <c r="AP75" s="50"/>
      <c r="AQ75" s="50"/>
    </row>
    <row r="76" spans="1:43" s="40" customFormat="1" x14ac:dyDescent="0.25">
      <c r="A76" s="150" t="s">
        <v>83</v>
      </c>
      <c r="B76" s="47"/>
      <c r="C76" s="39"/>
      <c r="D76" s="39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/>
      <c r="AL76" s="50"/>
      <c r="AM76" s="50"/>
      <c r="AN76" s="50"/>
      <c r="AO76" s="50"/>
      <c r="AP76" s="50"/>
      <c r="AQ76" s="50"/>
    </row>
    <row r="77" spans="1:43" s="40" customFormat="1" x14ac:dyDescent="0.25">
      <c r="A77" s="150" t="s">
        <v>84</v>
      </c>
      <c r="B77" s="47"/>
      <c r="C77" s="39"/>
      <c r="D77" s="39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0"/>
    </row>
    <row r="78" spans="1:43" s="40" customFormat="1" x14ac:dyDescent="0.25">
      <c r="A78" s="150" t="s">
        <v>85</v>
      </c>
      <c r="B78" s="47"/>
      <c r="C78" s="39"/>
      <c r="D78" s="39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/>
      <c r="AL78" s="50"/>
      <c r="AM78" s="50"/>
      <c r="AN78" s="50"/>
      <c r="AO78" s="50"/>
      <c r="AP78" s="50"/>
      <c r="AQ78" s="50"/>
    </row>
    <row r="79" spans="1:43" s="40" customFormat="1" x14ac:dyDescent="0.25">
      <c r="A79" s="150" t="s">
        <v>86</v>
      </c>
      <c r="B79" s="47"/>
      <c r="C79" s="39"/>
      <c r="D79" s="39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/>
      <c r="AL79" s="50"/>
      <c r="AM79" s="50"/>
      <c r="AN79" s="50"/>
      <c r="AO79" s="50"/>
      <c r="AP79" s="50"/>
      <c r="AQ79" s="50"/>
    </row>
    <row r="80" spans="1:43" s="40" customFormat="1" x14ac:dyDescent="0.25">
      <c r="A80" s="150" t="s">
        <v>87</v>
      </c>
      <c r="B80" s="47"/>
      <c r="C80" s="39"/>
      <c r="D80" s="39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/>
      <c r="AL80" s="50"/>
      <c r="AM80" s="50"/>
      <c r="AN80" s="50"/>
      <c r="AO80" s="50"/>
      <c r="AP80" s="50"/>
      <c r="AQ80" s="50"/>
    </row>
    <row r="81" spans="1:43" s="40" customFormat="1" x14ac:dyDescent="0.25">
      <c r="A81" s="150" t="s">
        <v>88</v>
      </c>
      <c r="B81" s="47"/>
      <c r="C81" s="39"/>
      <c r="D81" s="39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</row>
    <row r="82" spans="1:43" s="40" customFormat="1" x14ac:dyDescent="0.25">
      <c r="A82" s="150" t="s">
        <v>89</v>
      </c>
      <c r="B82" s="47"/>
      <c r="C82" s="39"/>
      <c r="D82" s="39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</row>
    <row r="83" spans="1:43" s="40" customFormat="1" x14ac:dyDescent="0.25">
      <c r="A83" s="150" t="s">
        <v>90</v>
      </c>
      <c r="B83" s="47"/>
      <c r="C83" s="39"/>
      <c r="D83" s="39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</row>
    <row r="84" spans="1:43" s="1" customFormat="1" ht="15" customHeight="1" x14ac:dyDescent="0.25">
      <c r="A84" s="151" t="s">
        <v>91</v>
      </c>
      <c r="B84" s="37" t="str">
        <f>IF(SUM(E84:AQ84)=SUM(E72:AQ83),"součet v pořádku / sum is OK","součet ostatní náklady nesedí")</f>
        <v>součet v pořádku / sum is OK</v>
      </c>
      <c r="C84" s="38"/>
      <c r="D84" s="21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</row>
    <row r="85" spans="1:43" x14ac:dyDescent="0.25">
      <c r="A85" s="22"/>
      <c r="D85" s="21"/>
      <c r="I85" s="41" t="s">
        <v>2</v>
      </c>
      <c r="J85" s="42">
        <v>1663003</v>
      </c>
      <c r="K85" s="25" t="s">
        <v>3</v>
      </c>
    </row>
    <row r="86" spans="1:43" x14ac:dyDescent="0.25">
      <c r="A86" s="143" t="s">
        <v>92</v>
      </c>
    </row>
    <row r="87" spans="1:43" s="1" customFormat="1" x14ac:dyDescent="0.25">
      <c r="A87" s="143" t="s">
        <v>93</v>
      </c>
      <c r="C87" s="19"/>
      <c r="D87" s="19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  <c r="AF87" s="51"/>
      <c r="AG87" s="51"/>
      <c r="AH87" s="51"/>
      <c r="AI87" s="51"/>
      <c r="AJ87" s="51"/>
      <c r="AK87" s="51"/>
      <c r="AL87" s="51"/>
      <c r="AM87" s="51"/>
      <c r="AN87" s="51"/>
      <c r="AO87" s="51"/>
      <c r="AP87" s="51"/>
      <c r="AQ87" s="51"/>
    </row>
    <row r="88" spans="1:43" s="1" customFormat="1" x14ac:dyDescent="0.25">
      <c r="A88" s="227" t="s">
        <v>139</v>
      </c>
      <c r="B88" s="47"/>
    </row>
    <row r="89" spans="1:43" s="1" customFormat="1" x14ac:dyDescent="0.25">
      <c r="A89" s="143" t="s">
        <v>94</v>
      </c>
      <c r="C89" s="19"/>
      <c r="D89" s="19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  <c r="AN89" s="47"/>
      <c r="AO89" s="47"/>
      <c r="AP89" s="47"/>
      <c r="AQ89" s="47"/>
    </row>
    <row r="90" spans="1:43" s="1" customFormat="1" x14ac:dyDescent="0.25">
      <c r="A90" s="227" t="s">
        <v>140</v>
      </c>
      <c r="B90" s="47"/>
      <c r="C90" s="19"/>
      <c r="D90" s="19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</row>
    <row r="91" spans="1:43" x14ac:dyDescent="0.25">
      <c r="A91" s="22"/>
      <c r="E91" s="43"/>
    </row>
    <row r="92" spans="1:43" x14ac:dyDescent="0.25">
      <c r="A92" s="143" t="s">
        <v>95</v>
      </c>
      <c r="B92" s="20" t="s">
        <v>112</v>
      </c>
    </row>
    <row r="93" spans="1:43" s="40" customFormat="1" x14ac:dyDescent="0.25">
      <c r="A93" s="150" t="s">
        <v>96</v>
      </c>
      <c r="B93" s="47"/>
      <c r="C93" s="39"/>
      <c r="D93" s="39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50"/>
      <c r="AI93" s="50"/>
      <c r="AJ93" s="50"/>
      <c r="AK93" s="50"/>
      <c r="AL93" s="50"/>
      <c r="AM93" s="50"/>
      <c r="AN93" s="50"/>
      <c r="AO93" s="50"/>
      <c r="AP93" s="50"/>
      <c r="AQ93" s="50"/>
    </row>
    <row r="94" spans="1:43" s="40" customFormat="1" x14ac:dyDescent="0.25">
      <c r="A94" s="150" t="s">
        <v>98</v>
      </c>
      <c r="B94" s="47"/>
      <c r="C94" s="39"/>
      <c r="D94" s="39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/>
      <c r="AL94" s="50"/>
      <c r="AM94" s="50"/>
      <c r="AN94" s="50"/>
      <c r="AO94" s="50"/>
      <c r="AP94" s="50"/>
      <c r="AQ94" s="50"/>
    </row>
    <row r="95" spans="1:43" s="40" customFormat="1" x14ac:dyDescent="0.25">
      <c r="A95" s="150" t="s">
        <v>99</v>
      </c>
      <c r="B95" s="47"/>
      <c r="C95" s="39"/>
      <c r="D95" s="39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0"/>
      <c r="AF95" s="50"/>
      <c r="AG95" s="50"/>
      <c r="AH95" s="50"/>
      <c r="AI95" s="50"/>
      <c r="AJ95" s="50"/>
      <c r="AK95" s="50"/>
      <c r="AL95" s="50"/>
      <c r="AM95" s="50"/>
      <c r="AN95" s="50"/>
      <c r="AO95" s="50"/>
      <c r="AP95" s="50"/>
      <c r="AQ95" s="50"/>
    </row>
    <row r="96" spans="1:43" s="40" customFormat="1" x14ac:dyDescent="0.25">
      <c r="A96" s="150" t="s">
        <v>100</v>
      </c>
      <c r="B96" s="47"/>
      <c r="C96" s="39"/>
      <c r="D96" s="39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0"/>
      <c r="AF96" s="50"/>
      <c r="AG96" s="50"/>
      <c r="AH96" s="50"/>
      <c r="AI96" s="50"/>
      <c r="AJ96" s="50"/>
      <c r="AK96" s="50"/>
      <c r="AL96" s="50"/>
      <c r="AM96" s="50"/>
      <c r="AN96" s="50"/>
      <c r="AO96" s="50"/>
      <c r="AP96" s="50"/>
      <c r="AQ96" s="50"/>
    </row>
    <row r="97" spans="1:43" s="40" customFormat="1" x14ac:dyDescent="0.25">
      <c r="A97" s="150" t="s">
        <v>101</v>
      </c>
      <c r="B97" s="47"/>
      <c r="C97" s="39"/>
      <c r="D97" s="39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50"/>
      <c r="AJ97" s="50"/>
      <c r="AK97" s="50"/>
      <c r="AL97" s="50"/>
      <c r="AM97" s="50"/>
      <c r="AN97" s="50"/>
      <c r="AO97" s="50"/>
      <c r="AP97" s="50"/>
      <c r="AQ97" s="50"/>
    </row>
    <row r="98" spans="1:43" s="40" customFormat="1" x14ac:dyDescent="0.25">
      <c r="A98" s="150" t="s">
        <v>102</v>
      </c>
      <c r="B98" s="47"/>
      <c r="C98" s="39"/>
      <c r="D98" s="39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I98" s="50"/>
      <c r="AJ98" s="50"/>
      <c r="AK98" s="50"/>
      <c r="AL98" s="50"/>
      <c r="AM98" s="50"/>
      <c r="AN98" s="50"/>
      <c r="AO98" s="50"/>
      <c r="AP98" s="50"/>
      <c r="AQ98" s="50"/>
    </row>
    <row r="99" spans="1:43" s="40" customFormat="1" x14ac:dyDescent="0.25">
      <c r="A99" s="150" t="s">
        <v>103</v>
      </c>
      <c r="B99" s="47"/>
      <c r="C99" s="39"/>
      <c r="D99" s="39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/>
      <c r="AC99" s="50"/>
      <c r="AD99" s="50"/>
      <c r="AE99" s="50"/>
      <c r="AF99" s="50"/>
      <c r="AG99" s="50"/>
      <c r="AH99" s="50"/>
      <c r="AI99" s="50"/>
      <c r="AJ99" s="50"/>
      <c r="AK99" s="50"/>
      <c r="AL99" s="50"/>
      <c r="AM99" s="50"/>
      <c r="AN99" s="50"/>
      <c r="AO99" s="50"/>
      <c r="AP99" s="50"/>
      <c r="AQ99" s="50"/>
    </row>
    <row r="100" spans="1:43" s="40" customFormat="1" x14ac:dyDescent="0.25">
      <c r="A100" s="150" t="s">
        <v>104</v>
      </c>
      <c r="B100" s="47"/>
      <c r="C100" s="39"/>
      <c r="D100" s="39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0"/>
      <c r="AN100" s="50"/>
      <c r="AO100" s="50"/>
      <c r="AP100" s="50"/>
      <c r="AQ100" s="50"/>
    </row>
    <row r="101" spans="1:43" s="40" customFormat="1" x14ac:dyDescent="0.25">
      <c r="A101" s="150" t="s">
        <v>105</v>
      </c>
      <c r="B101" s="47"/>
      <c r="C101" s="39"/>
      <c r="D101" s="39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  <c r="AA101" s="50"/>
      <c r="AB101" s="50"/>
      <c r="AC101" s="50"/>
      <c r="AD101" s="50"/>
      <c r="AE101" s="50"/>
      <c r="AF101" s="50"/>
      <c r="AG101" s="50"/>
      <c r="AH101" s="50"/>
      <c r="AI101" s="50"/>
      <c r="AJ101" s="50"/>
      <c r="AK101" s="50"/>
      <c r="AL101" s="50"/>
      <c r="AM101" s="50"/>
      <c r="AN101" s="50"/>
      <c r="AO101" s="50"/>
      <c r="AP101" s="50"/>
      <c r="AQ101" s="50"/>
    </row>
    <row r="102" spans="1:43" s="40" customFormat="1" x14ac:dyDescent="0.25">
      <c r="A102" s="150" t="s">
        <v>106</v>
      </c>
      <c r="B102" s="47"/>
      <c r="C102" s="39"/>
      <c r="D102" s="39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  <c r="AA102" s="50"/>
      <c r="AB102" s="50"/>
      <c r="AC102" s="50"/>
      <c r="AD102" s="50"/>
      <c r="AE102" s="50"/>
      <c r="AF102" s="50"/>
      <c r="AG102" s="50"/>
      <c r="AH102" s="50"/>
      <c r="AI102" s="50"/>
      <c r="AJ102" s="50"/>
      <c r="AK102" s="50"/>
      <c r="AL102" s="50"/>
      <c r="AM102" s="50"/>
      <c r="AN102" s="50"/>
      <c r="AO102" s="50"/>
      <c r="AP102" s="50"/>
      <c r="AQ102" s="50"/>
    </row>
    <row r="103" spans="1:43" s="40" customFormat="1" x14ac:dyDescent="0.25">
      <c r="A103" s="150" t="s">
        <v>107</v>
      </c>
      <c r="B103" s="47"/>
      <c r="C103" s="39"/>
      <c r="D103" s="39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  <c r="AA103" s="50"/>
      <c r="AB103" s="50"/>
      <c r="AC103" s="50"/>
      <c r="AD103" s="50"/>
      <c r="AE103" s="50"/>
      <c r="AF103" s="50"/>
      <c r="AG103" s="50"/>
      <c r="AH103" s="50"/>
      <c r="AI103" s="50"/>
      <c r="AJ103" s="50"/>
      <c r="AK103" s="50"/>
      <c r="AL103" s="50"/>
      <c r="AM103" s="50"/>
      <c r="AN103" s="50"/>
      <c r="AO103" s="50"/>
      <c r="AP103" s="50"/>
      <c r="AQ103" s="50"/>
    </row>
    <row r="104" spans="1:43" s="40" customFormat="1" x14ac:dyDescent="0.25">
      <c r="A104" s="150" t="s">
        <v>108</v>
      </c>
      <c r="B104" s="47"/>
      <c r="C104" s="39"/>
      <c r="D104" s="39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0"/>
      <c r="AF104" s="50"/>
      <c r="AG104" s="50"/>
      <c r="AH104" s="50"/>
      <c r="AI104" s="50"/>
      <c r="AJ104" s="50"/>
      <c r="AK104" s="50"/>
      <c r="AL104" s="50"/>
      <c r="AM104" s="50"/>
      <c r="AN104" s="50"/>
      <c r="AO104" s="50"/>
      <c r="AP104" s="50"/>
      <c r="AQ104" s="50"/>
    </row>
    <row r="105" spans="1:43" s="1" customFormat="1" x14ac:dyDescent="0.25">
      <c r="A105" s="143" t="s">
        <v>97</v>
      </c>
      <c r="B105" s="44" t="str">
        <f>IF(SUM(E105:AQ105)=SUM(E93:AQ104),"součet v pořádku / sum is OK","součet ostatní tržby nesedí")</f>
        <v>součet v pořádku / sum is OK</v>
      </c>
      <c r="C105" s="19"/>
      <c r="D105" s="19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  <c r="AA105" s="51"/>
      <c r="AB105" s="51"/>
      <c r="AC105" s="51"/>
      <c r="AD105" s="51"/>
      <c r="AE105" s="51"/>
      <c r="AF105" s="51"/>
      <c r="AG105" s="51"/>
      <c r="AH105" s="51"/>
      <c r="AI105" s="51"/>
      <c r="AJ105" s="51"/>
      <c r="AK105" s="51"/>
      <c r="AL105" s="51"/>
      <c r="AM105" s="51"/>
      <c r="AN105" s="51"/>
      <c r="AO105" s="51"/>
      <c r="AP105" s="51"/>
      <c r="AQ105" s="51"/>
    </row>
    <row r="106" spans="1:43" x14ac:dyDescent="0.25"/>
    <row r="107" spans="1:43" x14ac:dyDescent="0.25"/>
    <row r="108" spans="1:43" x14ac:dyDescent="0.25"/>
    <row r="109" spans="1:43" x14ac:dyDescent="0.25"/>
    <row r="110" spans="1:43" x14ac:dyDescent="0.25"/>
    <row r="111" spans="1:43" x14ac:dyDescent="0.25"/>
    <row r="112" spans="1:43" x14ac:dyDescent="0.25"/>
    <row r="113" spans="1:1" x14ac:dyDescent="0.25"/>
    <row r="114" spans="1:1" x14ac:dyDescent="0.25"/>
    <row r="115" spans="1:1" hidden="1" x14ac:dyDescent="0.25">
      <c r="A115" s="45"/>
    </row>
    <row r="116" spans="1:1" hidden="1" x14ac:dyDescent="0.25">
      <c r="A116" s="45"/>
    </row>
    <row r="117" spans="1:1" hidden="1" x14ac:dyDescent="0.25">
      <c r="A117" s="45"/>
    </row>
    <row r="118" spans="1:1" x14ac:dyDescent="0.25"/>
    <row r="119" spans="1:1" x14ac:dyDescent="0.25"/>
    <row r="120" spans="1:1" x14ac:dyDescent="0.25"/>
    <row r="121" spans="1:1" x14ac:dyDescent="0.25"/>
    <row r="122" spans="1:1" x14ac:dyDescent="0.25"/>
    <row r="123" spans="1:1" x14ac:dyDescent="0.25"/>
    <row r="124" spans="1:1" x14ac:dyDescent="0.25"/>
    <row r="125" spans="1:1" x14ac:dyDescent="0.25"/>
    <row r="126" spans="1:1" x14ac:dyDescent="0.25"/>
    <row r="127" spans="1:1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</sheetData>
  <sheetProtection password="CC58" sheet="1" insertRows="0"/>
  <mergeCells count="2">
    <mergeCell ref="A1:A3"/>
    <mergeCell ref="A4:A5"/>
  </mergeCells>
  <conditionalFormatting sqref="E68:AQ69 E87:AQ87 E93:AQ97 E105:AQ105 E81:AQ81 E14:AQ14">
    <cfRule type="expression" dxfId="40" priority="48">
      <formula>E$13=0</formula>
    </cfRule>
  </conditionalFormatting>
  <conditionalFormatting sqref="E36:AQ36">
    <cfRule type="expression" dxfId="39" priority="49">
      <formula>$B$35=0</formula>
    </cfRule>
  </conditionalFormatting>
  <conditionalFormatting sqref="E46:AQ46">
    <cfRule type="expression" dxfId="38" priority="47">
      <formula>E$12=1</formula>
    </cfRule>
  </conditionalFormatting>
  <conditionalFormatting sqref="E84:AQ84">
    <cfRule type="expression" dxfId="37" priority="46">
      <formula>E$13=0</formula>
    </cfRule>
  </conditionalFormatting>
  <conditionalFormatting sqref="E89:AQ89">
    <cfRule type="expression" dxfId="36" priority="45">
      <formula>E$13=0</formula>
    </cfRule>
  </conditionalFormatting>
  <conditionalFormatting sqref="E102:AQ102">
    <cfRule type="expression" dxfId="35" priority="44">
      <formula>E$13=0</formula>
    </cfRule>
  </conditionalFormatting>
  <conditionalFormatting sqref="E72:AQ76">
    <cfRule type="expression" dxfId="34" priority="36">
      <formula>E$13=0</formula>
    </cfRule>
  </conditionalFormatting>
  <conditionalFormatting sqref="E77:AQ77">
    <cfRule type="expression" dxfId="33" priority="24">
      <formula>E$13=0</formula>
    </cfRule>
  </conditionalFormatting>
  <conditionalFormatting sqref="E78:AQ78">
    <cfRule type="expression" dxfId="32" priority="23">
      <formula>E$13=0</formula>
    </cfRule>
  </conditionalFormatting>
  <conditionalFormatting sqref="E79:AQ79">
    <cfRule type="expression" dxfId="31" priority="22">
      <formula>E$13=0</formula>
    </cfRule>
  </conditionalFormatting>
  <conditionalFormatting sqref="E80:AQ80">
    <cfRule type="expression" dxfId="30" priority="21">
      <formula>E$13=0</formula>
    </cfRule>
  </conditionalFormatting>
  <conditionalFormatting sqref="E98:AQ98">
    <cfRule type="expression" dxfId="29" priority="20">
      <formula>E$13=0</formula>
    </cfRule>
  </conditionalFormatting>
  <conditionalFormatting sqref="E99:AQ99">
    <cfRule type="expression" dxfId="28" priority="19">
      <formula>E$13=0</formula>
    </cfRule>
  </conditionalFormatting>
  <conditionalFormatting sqref="E100:AQ100">
    <cfRule type="expression" dxfId="27" priority="18">
      <formula>E$13=0</formula>
    </cfRule>
  </conditionalFormatting>
  <conditionalFormatting sqref="E101:AQ101">
    <cfRule type="expression" dxfId="26" priority="17">
      <formula>E$13=0</formula>
    </cfRule>
  </conditionalFormatting>
  <conditionalFormatting sqref="E82:AQ82">
    <cfRule type="expression" dxfId="25" priority="11">
      <formula>E$13=0</formula>
    </cfRule>
  </conditionalFormatting>
  <conditionalFormatting sqref="E83:AQ83">
    <cfRule type="expression" dxfId="24" priority="10">
      <formula>E$13=0</formula>
    </cfRule>
  </conditionalFormatting>
  <conditionalFormatting sqref="E103:AQ103">
    <cfRule type="expression" dxfId="23" priority="9">
      <formula>E$13=0</formula>
    </cfRule>
  </conditionalFormatting>
  <conditionalFormatting sqref="E104:AQ104">
    <cfRule type="expression" dxfId="22" priority="8">
      <formula>E$13=0</formula>
    </cfRule>
  </conditionalFormatting>
  <conditionalFormatting sqref="E56:AQ57 E53:AQ54 E66:AQ66 E50:AQ51">
    <cfRule type="expression" dxfId="21" priority="7">
      <formula>E$14=0</formula>
    </cfRule>
  </conditionalFormatting>
  <conditionalFormatting sqref="E59:AQ61 E63:AQ64">
    <cfRule type="expression" dxfId="20" priority="6">
      <formula>E$14=0</formula>
    </cfRule>
  </conditionalFormatting>
  <conditionalFormatting sqref="E52:AQ52">
    <cfRule type="expression" dxfId="19" priority="5">
      <formula>E$14=0</formula>
    </cfRule>
  </conditionalFormatting>
  <conditionalFormatting sqref="E55:AQ55">
    <cfRule type="expression" dxfId="18" priority="4">
      <formula>E$14=0</formula>
    </cfRule>
  </conditionalFormatting>
  <conditionalFormatting sqref="E58:AQ58">
    <cfRule type="expression" dxfId="17" priority="3">
      <formula>E$14=0</formula>
    </cfRule>
  </conditionalFormatting>
  <conditionalFormatting sqref="E62:AQ62">
    <cfRule type="expression" dxfId="16" priority="2">
      <formula>E$14=0</formula>
    </cfRule>
  </conditionalFormatting>
  <conditionalFormatting sqref="E65:AQ65">
    <cfRule type="expression" dxfId="15" priority="1">
      <formula>E$14=0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198"/>
  <sheetViews>
    <sheetView showGridLines="0" zoomScale="80" zoomScaleNormal="80" workbookViewId="0">
      <pane ySplit="1" topLeftCell="A2" activePane="bottomLeft" state="frozen"/>
      <selection activeCell="K32" sqref="K32"/>
      <selection pane="bottomLeft" activeCell="B1" sqref="B1"/>
    </sheetView>
  </sheetViews>
  <sheetFormatPr defaultColWidth="0" defaultRowHeight="15" x14ac:dyDescent="0.25"/>
  <cols>
    <col min="1" max="1" width="3" style="115" customWidth="1"/>
    <col min="2" max="2" width="75" style="115" customWidth="1"/>
    <col min="3" max="3" width="10.7109375" style="115" bestFit="1" customWidth="1"/>
    <col min="4" max="4" width="18.5703125" style="115" customWidth="1"/>
    <col min="5" max="5" width="3.28515625" style="115" customWidth="1"/>
    <col min="6" max="25" width="10.42578125" style="115" customWidth="1"/>
    <col min="26" max="44" width="9.140625" style="115" customWidth="1"/>
    <col min="45" max="45" width="3.42578125" style="115" customWidth="1"/>
    <col min="46" max="16384" width="9.140625" style="115" hidden="1"/>
  </cols>
  <sheetData>
    <row r="1" spans="1:45" s="3" customFormat="1" x14ac:dyDescent="0.25">
      <c r="B1" s="54" t="s">
        <v>115</v>
      </c>
      <c r="C1" s="55"/>
      <c r="D1" s="55"/>
      <c r="E1" s="56"/>
      <c r="F1" s="57">
        <f>'Investment Scenario'!E12</f>
        <v>0</v>
      </c>
      <c r="G1" s="57">
        <f>'Investment Scenario'!F12</f>
        <v>1</v>
      </c>
      <c r="H1" s="57">
        <f>'Investment Scenario'!G12</f>
        <v>2</v>
      </c>
      <c r="I1" s="57">
        <f>'Investment Scenario'!H12</f>
        <v>3</v>
      </c>
      <c r="J1" s="57">
        <f>'Investment Scenario'!I12</f>
        <v>4</v>
      </c>
      <c r="K1" s="57">
        <f>'Investment Scenario'!J12</f>
        <v>5</v>
      </c>
      <c r="L1" s="57">
        <f>'Investment Scenario'!K12</f>
        <v>6</v>
      </c>
      <c r="M1" s="57">
        <f>'Investment Scenario'!L12</f>
        <v>7</v>
      </c>
      <c r="N1" s="57">
        <f>'Investment Scenario'!M12</f>
        <v>8</v>
      </c>
      <c r="O1" s="57">
        <f>'Investment Scenario'!N12</f>
        <v>9</v>
      </c>
      <c r="P1" s="57">
        <f>'Investment Scenario'!O12</f>
        <v>10</v>
      </c>
      <c r="Q1" s="57">
        <f>'Investment Scenario'!P12</f>
        <v>11</v>
      </c>
      <c r="R1" s="57">
        <f>'Investment Scenario'!Q12</f>
        <v>12</v>
      </c>
      <c r="S1" s="57">
        <f>'Investment Scenario'!R12</f>
        <v>13</v>
      </c>
      <c r="T1" s="57">
        <f>'Investment Scenario'!S12</f>
        <v>14</v>
      </c>
      <c r="U1" s="57">
        <f>'Investment Scenario'!T12</f>
        <v>15</v>
      </c>
      <c r="V1" s="57">
        <f>'Investment Scenario'!U12</f>
        <v>16</v>
      </c>
      <c r="W1" s="57">
        <f>'Investment Scenario'!V12</f>
        <v>17</v>
      </c>
      <c r="X1" s="57">
        <f>'Investment Scenario'!W12</f>
        <v>18</v>
      </c>
      <c r="Y1" s="57">
        <f>'Investment Scenario'!X12</f>
        <v>19</v>
      </c>
      <c r="Z1" s="57">
        <f>'Investment Scenario'!Y12</f>
        <v>20</v>
      </c>
      <c r="AA1" s="57">
        <f>'Investment Scenario'!Z12</f>
        <v>21</v>
      </c>
      <c r="AB1" s="57">
        <f>'Investment Scenario'!AA12</f>
        <v>22</v>
      </c>
      <c r="AC1" s="57">
        <f>'Investment Scenario'!AB12</f>
        <v>23</v>
      </c>
      <c r="AD1" s="57">
        <f>'Investment Scenario'!AC12</f>
        <v>24</v>
      </c>
      <c r="AE1" s="57">
        <f>'Investment Scenario'!AD12</f>
        <v>25</v>
      </c>
      <c r="AF1" s="57">
        <f>'Investment Scenario'!AE12</f>
        <v>26</v>
      </c>
      <c r="AG1" s="57">
        <f>'Investment Scenario'!AF12</f>
        <v>27</v>
      </c>
      <c r="AH1" s="57">
        <f>'Investment Scenario'!AG12</f>
        <v>28</v>
      </c>
      <c r="AI1" s="57">
        <f>'Investment Scenario'!AH12</f>
        <v>29</v>
      </c>
      <c r="AJ1" s="57">
        <f>'Investment Scenario'!AI12</f>
        <v>30</v>
      </c>
      <c r="AK1" s="57">
        <f>'Investment Scenario'!AJ12</f>
        <v>31</v>
      </c>
      <c r="AL1" s="57">
        <f>'Investment Scenario'!AK12</f>
        <v>32</v>
      </c>
      <c r="AM1" s="57">
        <f>'Investment Scenario'!AL12</f>
        <v>33</v>
      </c>
      <c r="AN1" s="57">
        <f>'Investment Scenario'!AM12</f>
        <v>34</v>
      </c>
      <c r="AO1" s="57">
        <f>'Investment Scenario'!AN12</f>
        <v>35</v>
      </c>
      <c r="AP1" s="57">
        <f>'Investment Scenario'!AO12</f>
        <v>36</v>
      </c>
      <c r="AQ1" s="57">
        <f>'Investment Scenario'!AP12</f>
        <v>37</v>
      </c>
      <c r="AR1" s="57">
        <f>'Investment Scenario'!AQ12</f>
        <v>38</v>
      </c>
    </row>
    <row r="2" spans="1:45" s="3" customFormat="1" x14ac:dyDescent="0.25">
      <c r="B2" s="58"/>
      <c r="C2" s="59"/>
      <c r="D2" s="59"/>
      <c r="E2" s="13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</row>
    <row r="3" spans="1:45" s="3" customFormat="1" x14ac:dyDescent="0.25">
      <c r="A3" s="59"/>
      <c r="B3" s="61" t="s">
        <v>4</v>
      </c>
      <c r="C3" s="62" t="s">
        <v>116</v>
      </c>
      <c r="D3" s="63"/>
      <c r="E3" s="64"/>
      <c r="F3" s="5">
        <f>'Investment Scenario'!E14</f>
        <v>0</v>
      </c>
      <c r="G3" s="5">
        <f>'Investment Scenario'!F14</f>
        <v>0</v>
      </c>
      <c r="H3" s="5">
        <f>'Investment Scenario'!G14</f>
        <v>0</v>
      </c>
      <c r="I3" s="5">
        <f>'Investment Scenario'!H14</f>
        <v>0</v>
      </c>
      <c r="J3" s="5">
        <f>'Investment Scenario'!I14</f>
        <v>0</v>
      </c>
      <c r="K3" s="5">
        <f>'Investment Scenario'!J14</f>
        <v>0</v>
      </c>
      <c r="L3" s="5">
        <f>'Investment Scenario'!K14</f>
        <v>0</v>
      </c>
      <c r="M3" s="5">
        <f>'Investment Scenario'!L14</f>
        <v>0</v>
      </c>
      <c r="N3" s="5">
        <f>'Investment Scenario'!M14</f>
        <v>0</v>
      </c>
      <c r="O3" s="5">
        <f>'Investment Scenario'!N14</f>
        <v>0</v>
      </c>
      <c r="P3" s="5">
        <f>'Investment Scenario'!O14</f>
        <v>0</v>
      </c>
      <c r="Q3" s="5">
        <f>'Investment Scenario'!P14</f>
        <v>0</v>
      </c>
      <c r="R3" s="5">
        <f>'Investment Scenario'!Q14</f>
        <v>0</v>
      </c>
      <c r="S3" s="5">
        <f>'Investment Scenario'!R14</f>
        <v>0</v>
      </c>
      <c r="T3" s="5">
        <f>'Investment Scenario'!S14</f>
        <v>0</v>
      </c>
      <c r="U3" s="5">
        <f>'Investment Scenario'!T14</f>
        <v>0</v>
      </c>
      <c r="V3" s="5">
        <f>'Investment Scenario'!U14</f>
        <v>0</v>
      </c>
      <c r="W3" s="5">
        <f>'Investment Scenario'!V14</f>
        <v>0</v>
      </c>
      <c r="X3" s="5">
        <f>'Investment Scenario'!W14</f>
        <v>0</v>
      </c>
      <c r="Y3" s="5">
        <f>'Investment Scenario'!X14</f>
        <v>0</v>
      </c>
      <c r="Z3" s="5">
        <f>'Investment Scenario'!Y14</f>
        <v>0</v>
      </c>
      <c r="AA3" s="5">
        <f>'Investment Scenario'!Z14</f>
        <v>0</v>
      </c>
      <c r="AB3" s="5">
        <f>'Investment Scenario'!AA14</f>
        <v>0</v>
      </c>
      <c r="AC3" s="5">
        <f>'Investment Scenario'!AB14</f>
        <v>0</v>
      </c>
      <c r="AD3" s="5">
        <f>'Investment Scenario'!AC14</f>
        <v>0</v>
      </c>
      <c r="AE3" s="5">
        <f>'Investment Scenario'!AD14</f>
        <v>0</v>
      </c>
      <c r="AF3" s="5">
        <f>'Investment Scenario'!AE14</f>
        <v>0</v>
      </c>
      <c r="AG3" s="5">
        <f>'Investment Scenario'!AF14</f>
        <v>0</v>
      </c>
      <c r="AH3" s="5">
        <f>'Investment Scenario'!AG14</f>
        <v>0</v>
      </c>
      <c r="AI3" s="5">
        <f>'Investment Scenario'!AH14</f>
        <v>0</v>
      </c>
      <c r="AJ3" s="5">
        <f>'Investment Scenario'!AI14</f>
        <v>0</v>
      </c>
      <c r="AK3" s="5">
        <f>'Investment Scenario'!AJ14</f>
        <v>0</v>
      </c>
      <c r="AL3" s="5">
        <f>'Investment Scenario'!AK14</f>
        <v>0</v>
      </c>
      <c r="AM3" s="5">
        <f>'Investment Scenario'!AL14</f>
        <v>0</v>
      </c>
      <c r="AN3" s="5">
        <f>'Investment Scenario'!AM14</f>
        <v>0</v>
      </c>
      <c r="AO3" s="5">
        <f>'Investment Scenario'!AN14</f>
        <v>0</v>
      </c>
      <c r="AP3" s="5">
        <f>'Investment Scenario'!AO14</f>
        <v>0</v>
      </c>
      <c r="AQ3" s="5">
        <f>'Investment Scenario'!AP14</f>
        <v>0</v>
      </c>
      <c r="AR3" s="5">
        <f>'Investment Scenario'!AQ14</f>
        <v>0</v>
      </c>
      <c r="AS3" s="40"/>
    </row>
    <row r="4" spans="1:45" s="10" customFormat="1" x14ac:dyDescent="0.25">
      <c r="A4" s="13"/>
      <c r="C4" s="13"/>
      <c r="D4" s="13"/>
      <c r="E4" s="13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</row>
    <row r="5" spans="1:45" s="3" customFormat="1" x14ac:dyDescent="0.25">
      <c r="B5" s="148" t="s">
        <v>168</v>
      </c>
      <c r="C5" s="65" t="s">
        <v>6</v>
      </c>
      <c r="D5" s="66"/>
      <c r="E5" s="67"/>
      <c r="F5" s="4" t="str">
        <f>IF(F$3&gt;0,'Investment Scenario'!$B$31,"")</f>
        <v/>
      </c>
      <c r="G5" s="4" t="str">
        <f>IF(G$3&gt;0,'Investment Scenario'!$B$31,"")</f>
        <v/>
      </c>
      <c r="H5" s="4" t="str">
        <f>IF(H$3&gt;0,'Investment Scenario'!$B$31,"")</f>
        <v/>
      </c>
      <c r="I5" s="4" t="str">
        <f>IF(I$3&gt;0,'Investment Scenario'!$B$31,"")</f>
        <v/>
      </c>
      <c r="J5" s="4" t="str">
        <f>IF(J$3&gt;0,'Investment Scenario'!$B$31,"")</f>
        <v/>
      </c>
      <c r="K5" s="4" t="str">
        <f>IF(K$3&gt;0,'Investment Scenario'!$B$31,"")</f>
        <v/>
      </c>
      <c r="L5" s="4" t="str">
        <f>IF(L$3&gt;0,'Investment Scenario'!$B$31,"")</f>
        <v/>
      </c>
      <c r="M5" s="4" t="str">
        <f>IF(M$3&gt;0,'Investment Scenario'!$B$31,"")</f>
        <v/>
      </c>
      <c r="N5" s="4" t="str">
        <f>IF(N$3&gt;0,'Investment Scenario'!$B$31,"")</f>
        <v/>
      </c>
      <c r="O5" s="4" t="str">
        <f>IF(O$3&gt;0,'Investment Scenario'!$B$31,"")</f>
        <v/>
      </c>
      <c r="P5" s="4" t="str">
        <f>IF(P$3&gt;0,'Investment Scenario'!$B$31,"")</f>
        <v/>
      </c>
      <c r="Q5" s="4" t="str">
        <f>IF(Q$3&gt;0,'Investment Scenario'!$B$31,"")</f>
        <v/>
      </c>
      <c r="R5" s="4" t="str">
        <f>IF(R$3&gt;0,'Investment Scenario'!$B$31,"")</f>
        <v/>
      </c>
      <c r="S5" s="4" t="str">
        <f>IF(S$3&gt;0,'Investment Scenario'!$B$31,"")</f>
        <v/>
      </c>
      <c r="T5" s="4" t="str">
        <f>IF(T$3&gt;0,'Investment Scenario'!$B$31,"")</f>
        <v/>
      </c>
      <c r="U5" s="4" t="str">
        <f>IF(U$3&gt;0,'Investment Scenario'!$B$31,"")</f>
        <v/>
      </c>
      <c r="V5" s="4" t="str">
        <f>IF(V$3&gt;0,'Investment Scenario'!$B$31,"")</f>
        <v/>
      </c>
      <c r="W5" s="4" t="str">
        <f>IF(W$3&gt;0,'Investment Scenario'!$B$31,"")</f>
        <v/>
      </c>
      <c r="X5" s="4" t="str">
        <f>IF(X$3&gt;0,'Investment Scenario'!$B$31,"")</f>
        <v/>
      </c>
      <c r="Y5" s="4" t="str">
        <f>IF(Y$3&gt;0,'Investment Scenario'!$B$31,"")</f>
        <v/>
      </c>
      <c r="Z5" s="4" t="str">
        <f>IF(Z$3&gt;0,'Investment Scenario'!$B$31,"")</f>
        <v/>
      </c>
      <c r="AA5" s="4" t="str">
        <f>IF(AA$3&gt;0,'Investment Scenario'!$B$31,"")</f>
        <v/>
      </c>
      <c r="AB5" s="4" t="str">
        <f>IF(AB$3&gt;0,'Investment Scenario'!$B$31,"")</f>
        <v/>
      </c>
      <c r="AC5" s="4" t="str">
        <f>IF(AC$3&gt;0,'Investment Scenario'!$B$31,"")</f>
        <v/>
      </c>
      <c r="AD5" s="4" t="str">
        <f>IF(AD$3&gt;0,'Investment Scenario'!$B$31,"")</f>
        <v/>
      </c>
      <c r="AE5" s="4" t="str">
        <f>IF(AE$3&gt;0,'Investment Scenario'!$B$31,"")</f>
        <v/>
      </c>
      <c r="AF5" s="4" t="str">
        <f>IF(AF$3&gt;0,'Investment Scenario'!$B$31,"")</f>
        <v/>
      </c>
      <c r="AG5" s="4" t="str">
        <f>IF(AG$3&gt;0,'Investment Scenario'!$B$31,"")</f>
        <v/>
      </c>
      <c r="AH5" s="4" t="str">
        <f>IF(AH$3&gt;0,'Investment Scenario'!$B$31,"")</f>
        <v/>
      </c>
      <c r="AI5" s="4" t="str">
        <f>IF(AI$3&gt;0,'Investment Scenario'!$B$31,"")</f>
        <v/>
      </c>
      <c r="AJ5" s="4" t="str">
        <f>IF(AJ$3&gt;0,'Investment Scenario'!$B$31,"")</f>
        <v/>
      </c>
      <c r="AK5" s="4" t="str">
        <f>IF(AK$3&gt;0,'Investment Scenario'!$B$31,"")</f>
        <v/>
      </c>
      <c r="AL5" s="4" t="str">
        <f>IF(AL$3&gt;0,'Investment Scenario'!$B$31,"")</f>
        <v/>
      </c>
      <c r="AM5" s="4" t="str">
        <f>IF(AM$3&gt;0,'Investment Scenario'!$B$31,"")</f>
        <v/>
      </c>
      <c r="AN5" s="4" t="str">
        <f>IF(AN$3&gt;0,'Investment Scenario'!$B$31,"")</f>
        <v/>
      </c>
      <c r="AO5" s="4" t="str">
        <f>IF(AO$3&gt;0,'Investment Scenario'!$B$31,"")</f>
        <v/>
      </c>
      <c r="AP5" s="4" t="str">
        <f>IF(AP$3&gt;0,'Investment Scenario'!$B$31,"")</f>
        <v/>
      </c>
      <c r="AQ5" s="4" t="str">
        <f>IF(AQ$3&gt;0,'Investment Scenario'!$B$31,"")</f>
        <v/>
      </c>
      <c r="AR5" s="4" t="str">
        <f>IF(AR$3&gt;0,'Investment Scenario'!$B$31,"")</f>
        <v/>
      </c>
    </row>
    <row r="6" spans="1:45" s="3" customFormat="1" x14ac:dyDescent="0.25">
      <c r="B6" s="148" t="s">
        <v>146</v>
      </c>
      <c r="C6" s="65" t="s">
        <v>6</v>
      </c>
      <c r="D6" s="66"/>
      <c r="E6" s="67"/>
      <c r="F6" s="4" t="str">
        <f>IF(F$3&gt;0,'Investment Scenario'!E62,"")</f>
        <v/>
      </c>
      <c r="G6" s="4" t="str">
        <f>IF(G$3&gt;0,'Investment Scenario'!F62,"")</f>
        <v/>
      </c>
      <c r="H6" s="4" t="str">
        <f>IF(H$3&gt;0,'Investment Scenario'!G62,"")</f>
        <v/>
      </c>
      <c r="I6" s="4" t="str">
        <f>IF(I$3&gt;0,'Investment Scenario'!H62,"")</f>
        <v/>
      </c>
      <c r="J6" s="4" t="str">
        <f>IF(J$3&gt;0,'Investment Scenario'!I62,"")</f>
        <v/>
      </c>
      <c r="K6" s="4" t="str">
        <f>IF(K$3&gt;0,'Investment Scenario'!J62,"")</f>
        <v/>
      </c>
      <c r="L6" s="4" t="str">
        <f>IF(L$3&gt;0,'Investment Scenario'!K62,"")</f>
        <v/>
      </c>
      <c r="M6" s="4" t="str">
        <f>IF(M$3&gt;0,'Investment Scenario'!L62,"")</f>
        <v/>
      </c>
      <c r="N6" s="4" t="str">
        <f>IF(N$3&gt;0,'Investment Scenario'!M62,"")</f>
        <v/>
      </c>
      <c r="O6" s="4" t="str">
        <f>IF(O$3&gt;0,'Investment Scenario'!N62,"")</f>
        <v/>
      </c>
      <c r="P6" s="4" t="str">
        <f>IF(P$3&gt;0,'Investment Scenario'!O62,"")</f>
        <v/>
      </c>
      <c r="Q6" s="4" t="str">
        <f>IF(Q$3&gt;0,'Investment Scenario'!P62,"")</f>
        <v/>
      </c>
      <c r="R6" s="4" t="str">
        <f>IF(R$3&gt;0,'Investment Scenario'!Q62,"")</f>
        <v/>
      </c>
      <c r="S6" s="4" t="str">
        <f>IF(S$3&gt;0,'Investment Scenario'!R62,"")</f>
        <v/>
      </c>
      <c r="T6" s="4" t="str">
        <f>IF(T$3&gt;0,'Investment Scenario'!S62,"")</f>
        <v/>
      </c>
      <c r="U6" s="4" t="str">
        <f>IF(U$3&gt;0,'Investment Scenario'!T62,"")</f>
        <v/>
      </c>
      <c r="V6" s="4" t="str">
        <f>IF(V$3&gt;0,'Investment Scenario'!U62,"")</f>
        <v/>
      </c>
      <c r="W6" s="4" t="str">
        <f>IF(W$3&gt;0,'Investment Scenario'!V62,"")</f>
        <v/>
      </c>
      <c r="X6" s="4" t="str">
        <f>IF(X$3&gt;0,'Investment Scenario'!W62,"")</f>
        <v/>
      </c>
      <c r="Y6" s="4" t="str">
        <f>IF(Y$3&gt;0,'Investment Scenario'!X62,"")</f>
        <v/>
      </c>
      <c r="Z6" s="4" t="str">
        <f>IF(Z$3&gt;0,'Investment Scenario'!Y62,"")</f>
        <v/>
      </c>
      <c r="AA6" s="4" t="str">
        <f>IF(AA$3&gt;0,'Investment Scenario'!Z62,"")</f>
        <v/>
      </c>
      <c r="AB6" s="4" t="str">
        <f>IF(AB$3&gt;0,'Investment Scenario'!AA62,"")</f>
        <v/>
      </c>
      <c r="AC6" s="4" t="str">
        <f>IF(AC$3&gt;0,'Investment Scenario'!AB62,"")</f>
        <v/>
      </c>
      <c r="AD6" s="4" t="str">
        <f>IF(AD$3&gt;0,'Investment Scenario'!AC62,"")</f>
        <v/>
      </c>
      <c r="AE6" s="4" t="str">
        <f>IF(AE$3&gt;0,'Investment Scenario'!AD62,"")</f>
        <v/>
      </c>
      <c r="AF6" s="4" t="str">
        <f>IF(AF$3&gt;0,'Investment Scenario'!AE62,"")</f>
        <v/>
      </c>
      <c r="AG6" s="4" t="str">
        <f>IF(AG$3&gt;0,'Investment Scenario'!AF62,"")</f>
        <v/>
      </c>
      <c r="AH6" s="4" t="str">
        <f>IF(AH$3&gt;0,'Investment Scenario'!AG62,"")</f>
        <v/>
      </c>
      <c r="AI6" s="4" t="str">
        <f>IF(AI$3&gt;0,'Investment Scenario'!AH62,"")</f>
        <v/>
      </c>
      <c r="AJ6" s="4" t="str">
        <f>IF(AJ$3&gt;0,'Investment Scenario'!AI62,"")</f>
        <v/>
      </c>
      <c r="AK6" s="4" t="str">
        <f>IF(AK$3&gt;0,'Investment Scenario'!AJ62,"")</f>
        <v/>
      </c>
      <c r="AL6" s="4" t="str">
        <f>IF(AL$3&gt;0,'Investment Scenario'!AK62,"")</f>
        <v/>
      </c>
      <c r="AM6" s="4" t="str">
        <f>IF(AM$3&gt;0,'Investment Scenario'!AL62,"")</f>
        <v/>
      </c>
      <c r="AN6" s="4" t="str">
        <f>IF(AN$3&gt;0,'Investment Scenario'!AM62,"")</f>
        <v/>
      </c>
      <c r="AO6" s="4" t="str">
        <f>IF(AO$3&gt;0,'Investment Scenario'!AN62,"")</f>
        <v/>
      </c>
      <c r="AP6" s="4" t="str">
        <f>IF(AP$3&gt;0,'Investment Scenario'!AO62,"")</f>
        <v/>
      </c>
      <c r="AQ6" s="4" t="str">
        <f>IF(AQ$3&gt;0,'Investment Scenario'!AP62,"")</f>
        <v/>
      </c>
      <c r="AR6" s="4" t="str">
        <f>IF(AR$3&gt;0,'Investment Scenario'!AQ62,"")</f>
        <v/>
      </c>
    </row>
    <row r="7" spans="1:45" s="3" customFormat="1" x14ac:dyDescent="0.25">
      <c r="B7" s="148" t="s">
        <v>169</v>
      </c>
      <c r="C7" s="65" t="s">
        <v>6</v>
      </c>
      <c r="D7" s="66"/>
      <c r="E7" s="67"/>
      <c r="F7" s="4" t="str">
        <f>IF(F$3&gt;0,-'Investment Scenario'!$B$89,"")</f>
        <v/>
      </c>
      <c r="G7" s="4" t="str">
        <f>IF(G$3&gt;0,-'Investment Scenario'!$B$89,"")</f>
        <v/>
      </c>
      <c r="H7" s="4" t="str">
        <f>IF(H$3&gt;0,-'Investment Scenario'!$B$89,"")</f>
        <v/>
      </c>
      <c r="I7" s="4" t="str">
        <f>IF(I$3&gt;0,-'Investment Scenario'!$B$89,"")</f>
        <v/>
      </c>
      <c r="J7" s="4" t="str">
        <f>IF(J$3&gt;0,-'Investment Scenario'!$B$89,"")</f>
        <v/>
      </c>
      <c r="K7" s="4" t="str">
        <f>IF(K$3&gt;0,-'Investment Scenario'!$B$89,"")</f>
        <v/>
      </c>
      <c r="L7" s="4" t="str">
        <f>IF(L$3&gt;0,-'Investment Scenario'!$B$89,"")</f>
        <v/>
      </c>
      <c r="M7" s="4" t="str">
        <f>IF(M$3&gt;0,-'Investment Scenario'!$B$89,"")</f>
        <v/>
      </c>
      <c r="N7" s="4" t="str">
        <f>IF(N$3&gt;0,-'Investment Scenario'!$B$89,"")</f>
        <v/>
      </c>
      <c r="O7" s="4" t="str">
        <f>IF(O$3&gt;0,-'Investment Scenario'!$B$89,"")</f>
        <v/>
      </c>
      <c r="P7" s="4" t="str">
        <f>IF(P$3&gt;0,-'Investment Scenario'!$B$89,"")</f>
        <v/>
      </c>
      <c r="Q7" s="4" t="str">
        <f>IF(Q$3&gt;0,-'Investment Scenario'!$B$89,"")</f>
        <v/>
      </c>
      <c r="R7" s="4" t="str">
        <f>IF(R$3&gt;0,-'Investment Scenario'!$B$89,"")</f>
        <v/>
      </c>
      <c r="S7" s="4" t="str">
        <f>IF(S$3&gt;0,-'Investment Scenario'!$B$89,"")</f>
        <v/>
      </c>
      <c r="T7" s="4" t="str">
        <f>IF(T$3&gt;0,-'Investment Scenario'!$B$89,"")</f>
        <v/>
      </c>
      <c r="U7" s="4" t="str">
        <f>IF(U$3&gt;0,-'Investment Scenario'!$B$89,"")</f>
        <v/>
      </c>
      <c r="V7" s="4" t="str">
        <f>IF(V$3&gt;0,-'Investment Scenario'!$B$89,"")</f>
        <v/>
      </c>
      <c r="W7" s="4" t="str">
        <f>IF(W$3&gt;0,-'Investment Scenario'!$B$89,"")</f>
        <v/>
      </c>
      <c r="X7" s="4" t="str">
        <f>IF(X$3&gt;0,-'Investment Scenario'!$B$89,"")</f>
        <v/>
      </c>
      <c r="Y7" s="4" t="str">
        <f>IF(Y$3&gt;0,-'Investment Scenario'!$B$89,"")</f>
        <v/>
      </c>
      <c r="Z7" s="4" t="str">
        <f>IF(Z$3&gt;0,-'Investment Scenario'!$B$89,"")</f>
        <v/>
      </c>
      <c r="AA7" s="4" t="str">
        <f>IF(AA$3&gt;0,-'Investment Scenario'!$B$89,"")</f>
        <v/>
      </c>
      <c r="AB7" s="4" t="str">
        <f>IF(AB$3&gt;0,-'Investment Scenario'!$B$89,"")</f>
        <v/>
      </c>
      <c r="AC7" s="4" t="str">
        <f>IF(AC$3&gt;0,-'Investment Scenario'!$B$89,"")</f>
        <v/>
      </c>
      <c r="AD7" s="4" t="str">
        <f>IF(AD$3&gt;0,-'Investment Scenario'!$B$89,"")</f>
        <v/>
      </c>
      <c r="AE7" s="4" t="str">
        <f>IF(AE$3&gt;0,-'Investment Scenario'!$B$89,"")</f>
        <v/>
      </c>
      <c r="AF7" s="4" t="str">
        <f>IF(AF$3&gt;0,-'Investment Scenario'!$B$89,"")</f>
        <v/>
      </c>
      <c r="AG7" s="4" t="str">
        <f>IF(AG$3&gt;0,-'Investment Scenario'!$B$89,"")</f>
        <v/>
      </c>
      <c r="AH7" s="4" t="str">
        <f>IF(AH$3&gt;0,-'Investment Scenario'!$B$89,"")</f>
        <v/>
      </c>
      <c r="AI7" s="4" t="str">
        <f>IF(AI$3&gt;0,-'Investment Scenario'!$B$89,"")</f>
        <v/>
      </c>
      <c r="AJ7" s="4" t="str">
        <f>IF(AJ$3&gt;0,-'Investment Scenario'!$B$89,"")</f>
        <v/>
      </c>
      <c r="AK7" s="4" t="str">
        <f>IF(AK$3&gt;0,-'Investment Scenario'!$B$89,"")</f>
        <v/>
      </c>
      <c r="AL7" s="4" t="str">
        <f>IF(AL$3&gt;0,-'Investment Scenario'!$B$89,"")</f>
        <v/>
      </c>
      <c r="AM7" s="4" t="str">
        <f>IF(AM$3&gt;0,-'Investment Scenario'!$B$89,"")</f>
        <v/>
      </c>
      <c r="AN7" s="4" t="str">
        <f>IF(AN$3&gt;0,-'Investment Scenario'!$B$89,"")</f>
        <v/>
      </c>
      <c r="AO7" s="4" t="str">
        <f>IF(AO$3&gt;0,-'Investment Scenario'!$B$89,"")</f>
        <v/>
      </c>
      <c r="AP7" s="4" t="str">
        <f>IF(AP$3&gt;0,-'Investment Scenario'!$B$89,"")</f>
        <v/>
      </c>
      <c r="AQ7" s="4" t="str">
        <f>IF(AQ$3&gt;0,-'Investment Scenario'!$B$89,"")</f>
        <v/>
      </c>
      <c r="AR7" s="4" t="str">
        <f>IF(AR$3&gt;0,-'Investment Scenario'!$B$89,"")</f>
        <v/>
      </c>
    </row>
    <row r="8" spans="1:45" s="3" customFormat="1" x14ac:dyDescent="0.25">
      <c r="A8" s="59"/>
      <c r="B8" s="3" t="s">
        <v>150</v>
      </c>
      <c r="C8" s="65" t="s">
        <v>6</v>
      </c>
      <c r="D8" s="63"/>
      <c r="E8" s="64"/>
      <c r="F8" s="5" t="str">
        <f>IF(F$3&gt;0,+F6+F5+F7,"")</f>
        <v/>
      </c>
      <c r="G8" s="5" t="str">
        <f t="shared" ref="G8:AR8" si="0">IF(G$3&gt;0,+G6+G5+G7,"")</f>
        <v/>
      </c>
      <c r="H8" s="5" t="str">
        <f>IF(H$3&gt;0,+H6+H5+H7,"")</f>
        <v/>
      </c>
      <c r="I8" s="5" t="str">
        <f t="shared" si="0"/>
        <v/>
      </c>
      <c r="J8" s="5" t="str">
        <f t="shared" si="0"/>
        <v/>
      </c>
      <c r="K8" s="5" t="str">
        <f t="shared" si="0"/>
        <v/>
      </c>
      <c r="L8" s="5" t="str">
        <f t="shared" si="0"/>
        <v/>
      </c>
      <c r="M8" s="5" t="str">
        <f t="shared" si="0"/>
        <v/>
      </c>
      <c r="N8" s="5" t="str">
        <f t="shared" si="0"/>
        <v/>
      </c>
      <c r="O8" s="5" t="str">
        <f t="shared" si="0"/>
        <v/>
      </c>
      <c r="P8" s="5" t="str">
        <f t="shared" si="0"/>
        <v/>
      </c>
      <c r="Q8" s="5" t="str">
        <f t="shared" si="0"/>
        <v/>
      </c>
      <c r="R8" s="5" t="str">
        <f t="shared" si="0"/>
        <v/>
      </c>
      <c r="S8" s="5" t="str">
        <f t="shared" si="0"/>
        <v/>
      </c>
      <c r="T8" s="5" t="str">
        <f t="shared" si="0"/>
        <v/>
      </c>
      <c r="U8" s="5" t="str">
        <f t="shared" si="0"/>
        <v/>
      </c>
      <c r="V8" s="5" t="str">
        <f t="shared" si="0"/>
        <v/>
      </c>
      <c r="W8" s="5" t="str">
        <f t="shared" si="0"/>
        <v/>
      </c>
      <c r="X8" s="5" t="str">
        <f t="shared" si="0"/>
        <v/>
      </c>
      <c r="Y8" s="5" t="str">
        <f t="shared" si="0"/>
        <v/>
      </c>
      <c r="Z8" s="5" t="str">
        <f t="shared" si="0"/>
        <v/>
      </c>
      <c r="AA8" s="5" t="str">
        <f t="shared" si="0"/>
        <v/>
      </c>
      <c r="AB8" s="5" t="str">
        <f t="shared" si="0"/>
        <v/>
      </c>
      <c r="AC8" s="5" t="str">
        <f t="shared" si="0"/>
        <v/>
      </c>
      <c r="AD8" s="5" t="str">
        <f t="shared" si="0"/>
        <v/>
      </c>
      <c r="AE8" s="5" t="str">
        <f t="shared" si="0"/>
        <v/>
      </c>
      <c r="AF8" s="5" t="str">
        <f t="shared" si="0"/>
        <v/>
      </c>
      <c r="AG8" s="5" t="str">
        <f t="shared" si="0"/>
        <v/>
      </c>
      <c r="AH8" s="5" t="str">
        <f t="shared" si="0"/>
        <v/>
      </c>
      <c r="AI8" s="5" t="str">
        <f t="shared" si="0"/>
        <v/>
      </c>
      <c r="AJ8" s="5" t="str">
        <f t="shared" si="0"/>
        <v/>
      </c>
      <c r="AK8" s="5" t="str">
        <f t="shared" si="0"/>
        <v/>
      </c>
      <c r="AL8" s="5" t="str">
        <f t="shared" si="0"/>
        <v/>
      </c>
      <c r="AM8" s="5" t="str">
        <f t="shared" si="0"/>
        <v/>
      </c>
      <c r="AN8" s="5" t="str">
        <f t="shared" si="0"/>
        <v/>
      </c>
      <c r="AO8" s="5" t="str">
        <f t="shared" si="0"/>
        <v/>
      </c>
      <c r="AP8" s="5" t="str">
        <f t="shared" si="0"/>
        <v/>
      </c>
      <c r="AQ8" s="5" t="str">
        <f t="shared" si="0"/>
        <v/>
      </c>
      <c r="AR8" s="5" t="str">
        <f t="shared" si="0"/>
        <v/>
      </c>
      <c r="AS8" s="40"/>
    </row>
    <row r="9" spans="1:45" s="10" customFormat="1" x14ac:dyDescent="0.25">
      <c r="C9" s="61"/>
      <c r="F9" s="60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</row>
    <row r="10" spans="1:45" s="3" customFormat="1" x14ac:dyDescent="0.25">
      <c r="A10" s="59"/>
      <c r="B10" s="148" t="s">
        <v>170</v>
      </c>
      <c r="C10" s="65" t="s">
        <v>6</v>
      </c>
      <c r="D10" s="63"/>
      <c r="E10" s="64"/>
      <c r="F10" s="71" t="str">
        <f>IF(F$3&gt;0,'Investment Scenario'!$B$32,"")</f>
        <v/>
      </c>
      <c r="G10" s="71" t="str">
        <f>IF(G$3&gt;0,'Investment Scenario'!$B$32,"")</f>
        <v/>
      </c>
      <c r="H10" s="71" t="str">
        <f>IF(H$3&gt;0,'Investment Scenario'!$B$32,"")</f>
        <v/>
      </c>
      <c r="I10" s="71" t="str">
        <f>IF(I$3&gt;0,'Investment Scenario'!$B$32,"")</f>
        <v/>
      </c>
      <c r="J10" s="71" t="str">
        <f>IF(J$3&gt;0,'Investment Scenario'!$B$32,"")</f>
        <v/>
      </c>
      <c r="K10" s="71" t="str">
        <f>IF(K$3&gt;0,'Investment Scenario'!$B$32,"")</f>
        <v/>
      </c>
      <c r="L10" s="71" t="str">
        <f>IF(L$3&gt;0,'Investment Scenario'!$B$32,"")</f>
        <v/>
      </c>
      <c r="M10" s="71" t="str">
        <f>IF(M$3&gt;0,'Investment Scenario'!$B$32,"")</f>
        <v/>
      </c>
      <c r="N10" s="71" t="str">
        <f>IF(N$3&gt;0,'Investment Scenario'!$B$32,"")</f>
        <v/>
      </c>
      <c r="O10" s="71" t="str">
        <f>IF(O$3&gt;0,'Investment Scenario'!$B$32,"")</f>
        <v/>
      </c>
      <c r="P10" s="71" t="str">
        <f>IF(P$3&gt;0,'Investment Scenario'!$B$32,"")</f>
        <v/>
      </c>
      <c r="Q10" s="71" t="str">
        <f>IF(Q$3&gt;0,'Investment Scenario'!$B$32,"")</f>
        <v/>
      </c>
      <c r="R10" s="71" t="str">
        <f>IF(R$3&gt;0,'Investment Scenario'!$B$32,"")</f>
        <v/>
      </c>
      <c r="S10" s="71" t="str">
        <f>IF(S$3&gt;0,'Investment Scenario'!$B$32,"")</f>
        <v/>
      </c>
      <c r="T10" s="71" t="str">
        <f>IF(T$3&gt;0,'Investment Scenario'!$B$32,"")</f>
        <v/>
      </c>
      <c r="U10" s="71" t="str">
        <f>IF(U$3&gt;0,'Investment Scenario'!$B$32,"")</f>
        <v/>
      </c>
      <c r="V10" s="71" t="str">
        <f>IF(V$3&gt;0,'Investment Scenario'!$B$32,"")</f>
        <v/>
      </c>
      <c r="W10" s="71" t="str">
        <f>IF(W$3&gt;0,'Investment Scenario'!$B$32,"")</f>
        <v/>
      </c>
      <c r="X10" s="71" t="str">
        <f>IF(X$3&gt;0,'Investment Scenario'!$B$32,"")</f>
        <v/>
      </c>
      <c r="Y10" s="71" t="str">
        <f>IF(Y$3&gt;0,'Investment Scenario'!$B$32,"")</f>
        <v/>
      </c>
      <c r="Z10" s="71" t="str">
        <f>IF(Z$3&gt;0,'Investment Scenario'!$B$32,"")</f>
        <v/>
      </c>
      <c r="AA10" s="71" t="str">
        <f>IF(AA$3&gt;0,'Investment Scenario'!$B$32,"")</f>
        <v/>
      </c>
      <c r="AB10" s="71" t="str">
        <f>IF(AB$3&gt;0,'Investment Scenario'!$B$32,"")</f>
        <v/>
      </c>
      <c r="AC10" s="71" t="str">
        <f>IF(AC$3&gt;0,'Investment Scenario'!$B$32,"")</f>
        <v/>
      </c>
      <c r="AD10" s="71" t="str">
        <f>IF(AD$3&gt;0,'Investment Scenario'!$B$32,"")</f>
        <v/>
      </c>
      <c r="AE10" s="71" t="str">
        <f>IF(AE$3&gt;0,'Investment Scenario'!$B$32,"")</f>
        <v/>
      </c>
      <c r="AF10" s="71" t="str">
        <f>IF(AF$3&gt;0,'Investment Scenario'!$B$32,"")</f>
        <v/>
      </c>
      <c r="AG10" s="71" t="str">
        <f>IF(AG$3&gt;0,'Investment Scenario'!$B$32,"")</f>
        <v/>
      </c>
      <c r="AH10" s="71" t="str">
        <f>IF(AH$3&gt;0,'Investment Scenario'!$B$32,"")</f>
        <v/>
      </c>
      <c r="AI10" s="71" t="str">
        <f>IF(AI$3&gt;0,'Investment Scenario'!$B$32,"")</f>
        <v/>
      </c>
      <c r="AJ10" s="71" t="str">
        <f>IF(AJ$3&gt;0,'Investment Scenario'!$B$32,"")</f>
        <v/>
      </c>
      <c r="AK10" s="71" t="str">
        <f>IF(AK$3&gt;0,'Investment Scenario'!$B$32,"")</f>
        <v/>
      </c>
      <c r="AL10" s="71" t="str">
        <f>IF(AL$3&gt;0,'Investment Scenario'!$B$32,"")</f>
        <v/>
      </c>
      <c r="AM10" s="71" t="str">
        <f>IF(AM$3&gt;0,'Investment Scenario'!$B$32,"")</f>
        <v/>
      </c>
      <c r="AN10" s="71" t="str">
        <f>IF(AN$3&gt;0,'Investment Scenario'!$B$32,"")</f>
        <v/>
      </c>
      <c r="AO10" s="71" t="str">
        <f>IF(AO$3&gt;0,'Investment Scenario'!$B$32,"")</f>
        <v/>
      </c>
      <c r="AP10" s="71" t="str">
        <f>IF(AP$3&gt;0,'Investment Scenario'!$B$32,"")</f>
        <v/>
      </c>
      <c r="AQ10" s="71" t="str">
        <f>IF(AQ$3&gt;0,'Investment Scenario'!$B$32,"")</f>
        <v/>
      </c>
      <c r="AR10" s="71" t="str">
        <f>IF(AR$3&gt;0,'Investment Scenario'!$B$32,"")</f>
        <v/>
      </c>
      <c r="AS10" s="40"/>
    </row>
    <row r="11" spans="1:45" s="3" customFormat="1" x14ac:dyDescent="0.25">
      <c r="A11" s="59"/>
      <c r="B11" s="148" t="s">
        <v>153</v>
      </c>
      <c r="C11" s="65" t="s">
        <v>6</v>
      </c>
      <c r="D11" s="63"/>
      <c r="E11" s="64"/>
      <c r="F11" s="71" t="str">
        <f>IF(F$3&gt;0,'Investment Scenario'!E65,"")</f>
        <v/>
      </c>
      <c r="G11" s="71" t="str">
        <f>IF(G$3&gt;0,'Investment Scenario'!F65,"")</f>
        <v/>
      </c>
      <c r="H11" s="71" t="str">
        <f>IF(H$3&gt;0,'Investment Scenario'!G65,"")</f>
        <v/>
      </c>
      <c r="I11" s="71" t="str">
        <f>IF(I$3&gt;0,'Investment Scenario'!H65,"")</f>
        <v/>
      </c>
      <c r="J11" s="71" t="str">
        <f>IF(J$3&gt;0,'Investment Scenario'!I65,"")</f>
        <v/>
      </c>
      <c r="K11" s="71" t="str">
        <f>IF(K$3&gt;0,'Investment Scenario'!J65,"")</f>
        <v/>
      </c>
      <c r="L11" s="71" t="str">
        <f>IF(L$3&gt;0,'Investment Scenario'!K65,"")</f>
        <v/>
      </c>
      <c r="M11" s="71" t="str">
        <f>IF(M$3&gt;0,'Investment Scenario'!L65,"")</f>
        <v/>
      </c>
      <c r="N11" s="71" t="str">
        <f>IF(N$3&gt;0,'Investment Scenario'!M65,"")</f>
        <v/>
      </c>
      <c r="O11" s="71" t="str">
        <f>IF(O$3&gt;0,'Investment Scenario'!N65,"")</f>
        <v/>
      </c>
      <c r="P11" s="71" t="str">
        <f>IF(P$3&gt;0,'Investment Scenario'!O65,"")</f>
        <v/>
      </c>
      <c r="Q11" s="71" t="str">
        <f>IF(Q$3&gt;0,'Investment Scenario'!P65,"")</f>
        <v/>
      </c>
      <c r="R11" s="71" t="str">
        <f>IF(R$3&gt;0,'Investment Scenario'!Q65,"")</f>
        <v/>
      </c>
      <c r="S11" s="71" t="str">
        <f>IF(S$3&gt;0,'Investment Scenario'!R65,"")</f>
        <v/>
      </c>
      <c r="T11" s="71" t="str">
        <f>IF(T$3&gt;0,'Investment Scenario'!S65,"")</f>
        <v/>
      </c>
      <c r="U11" s="71" t="str">
        <f>IF(U$3&gt;0,'Investment Scenario'!T65,"")</f>
        <v/>
      </c>
      <c r="V11" s="71" t="str">
        <f>IF(V$3&gt;0,'Investment Scenario'!U65,"")</f>
        <v/>
      </c>
      <c r="W11" s="71" t="str">
        <f>IF(W$3&gt;0,'Investment Scenario'!V65,"")</f>
        <v/>
      </c>
      <c r="X11" s="71" t="str">
        <f>IF(X$3&gt;0,'Investment Scenario'!W65,"")</f>
        <v/>
      </c>
      <c r="Y11" s="71" t="str">
        <f>IF(Y$3&gt;0,'Investment Scenario'!X65,"")</f>
        <v/>
      </c>
      <c r="Z11" s="71" t="str">
        <f>IF(Z$3&gt;0,'Investment Scenario'!Y65,"")</f>
        <v/>
      </c>
      <c r="AA11" s="71" t="str">
        <f>IF(AA$3&gt;0,'Investment Scenario'!Z65,"")</f>
        <v/>
      </c>
      <c r="AB11" s="71" t="str">
        <f>IF(AB$3&gt;0,'Investment Scenario'!AA65,"")</f>
        <v/>
      </c>
      <c r="AC11" s="71" t="str">
        <f>IF(AC$3&gt;0,'Investment Scenario'!AB65,"")</f>
        <v/>
      </c>
      <c r="AD11" s="71" t="str">
        <f>IF(AD$3&gt;0,'Investment Scenario'!AC65,"")</f>
        <v/>
      </c>
      <c r="AE11" s="71" t="str">
        <f>IF(AE$3&gt;0,'Investment Scenario'!AD65,"")</f>
        <v/>
      </c>
      <c r="AF11" s="71" t="str">
        <f>IF(AF$3&gt;0,'Investment Scenario'!AE65,"")</f>
        <v/>
      </c>
      <c r="AG11" s="71" t="str">
        <f>IF(AG$3&gt;0,'Investment Scenario'!AF65,"")</f>
        <v/>
      </c>
      <c r="AH11" s="71" t="str">
        <f>IF(AH$3&gt;0,'Investment Scenario'!AG65,"")</f>
        <v/>
      </c>
      <c r="AI11" s="71" t="str">
        <f>IF(AI$3&gt;0,'Investment Scenario'!AH65,"")</f>
        <v/>
      </c>
      <c r="AJ11" s="71" t="str">
        <f>IF(AJ$3&gt;0,'Investment Scenario'!AI65,"")</f>
        <v/>
      </c>
      <c r="AK11" s="71" t="str">
        <f>IF(AK$3&gt;0,'Investment Scenario'!AJ65,"")</f>
        <v/>
      </c>
      <c r="AL11" s="71" t="str">
        <f>IF(AL$3&gt;0,'Investment Scenario'!AK65,"")</f>
        <v/>
      </c>
      <c r="AM11" s="71" t="str">
        <f>IF(AM$3&gt;0,'Investment Scenario'!AL65,"")</f>
        <v/>
      </c>
      <c r="AN11" s="71" t="str">
        <f>IF(AN$3&gt;0,'Investment Scenario'!AM65,"")</f>
        <v/>
      </c>
      <c r="AO11" s="71" t="str">
        <f>IF(AO$3&gt;0,'Investment Scenario'!AN65,"")</f>
        <v/>
      </c>
      <c r="AP11" s="71" t="str">
        <f>IF(AP$3&gt;0,'Investment Scenario'!AO65,"")</f>
        <v/>
      </c>
      <c r="AQ11" s="71" t="str">
        <f>IF(AQ$3&gt;0,'Investment Scenario'!AP65,"")</f>
        <v/>
      </c>
      <c r="AR11" s="71" t="str">
        <f>IF(AR$3&gt;0,'Investment Scenario'!AQ65,"")</f>
        <v/>
      </c>
      <c r="AS11" s="40"/>
    </row>
    <row r="12" spans="1:45" s="3" customFormat="1" x14ac:dyDescent="0.25">
      <c r="A12" s="59"/>
      <c r="B12" s="148" t="s">
        <v>171</v>
      </c>
      <c r="C12" s="65" t="s">
        <v>6</v>
      </c>
      <c r="D12" s="63"/>
      <c r="E12" s="64"/>
      <c r="F12" s="71" t="str">
        <f>IF(F$3&gt;0,-'Investment Scenario'!$B$91,"")</f>
        <v/>
      </c>
      <c r="G12" s="71" t="str">
        <f>IF(G$3&gt;0,-'Investment Scenario'!$B$91,"")</f>
        <v/>
      </c>
      <c r="H12" s="71" t="str">
        <f>IF(H$3&gt;0,-'Investment Scenario'!$B$91,"")</f>
        <v/>
      </c>
      <c r="I12" s="71" t="str">
        <f>IF(I$3&gt;0,-'Investment Scenario'!$B$91,"")</f>
        <v/>
      </c>
      <c r="J12" s="71" t="str">
        <f>IF(J$3&gt;0,-'Investment Scenario'!$B$91,"")</f>
        <v/>
      </c>
      <c r="K12" s="71" t="str">
        <f>IF(K$3&gt;0,-'Investment Scenario'!$B$91,"")</f>
        <v/>
      </c>
      <c r="L12" s="71" t="str">
        <f>IF(L$3&gt;0,-'Investment Scenario'!$B$91,"")</f>
        <v/>
      </c>
      <c r="M12" s="71" t="str">
        <f>IF(M$3&gt;0,-'Investment Scenario'!$B$91,"")</f>
        <v/>
      </c>
      <c r="N12" s="71" t="str">
        <f>IF(N$3&gt;0,-'Investment Scenario'!$B$91,"")</f>
        <v/>
      </c>
      <c r="O12" s="71" t="str">
        <f>IF(O$3&gt;0,-'Investment Scenario'!$B$91,"")</f>
        <v/>
      </c>
      <c r="P12" s="71" t="str">
        <f>IF(P$3&gt;0,-'Investment Scenario'!$B$91,"")</f>
        <v/>
      </c>
      <c r="Q12" s="71" t="str">
        <f>IF(Q$3&gt;0,-'Investment Scenario'!$B$91,"")</f>
        <v/>
      </c>
      <c r="R12" s="71" t="str">
        <f>IF(R$3&gt;0,-'Investment Scenario'!$B$91,"")</f>
        <v/>
      </c>
      <c r="S12" s="71" t="str">
        <f>IF(S$3&gt;0,-'Investment Scenario'!$B$91,"")</f>
        <v/>
      </c>
      <c r="T12" s="71" t="str">
        <f>IF(T$3&gt;0,-'Investment Scenario'!$B$91,"")</f>
        <v/>
      </c>
      <c r="U12" s="71" t="str">
        <f>IF(U$3&gt;0,-'Investment Scenario'!$B$91,"")</f>
        <v/>
      </c>
      <c r="V12" s="71" t="str">
        <f>IF(V$3&gt;0,-'Investment Scenario'!$B$91,"")</f>
        <v/>
      </c>
      <c r="W12" s="71" t="str">
        <f>IF(W$3&gt;0,-'Investment Scenario'!$B$91,"")</f>
        <v/>
      </c>
      <c r="X12" s="71" t="str">
        <f>IF(X$3&gt;0,-'Investment Scenario'!$B$91,"")</f>
        <v/>
      </c>
      <c r="Y12" s="71" t="str">
        <f>IF(Y$3&gt;0,-'Investment Scenario'!$B$91,"")</f>
        <v/>
      </c>
      <c r="Z12" s="71" t="str">
        <f>IF(Z$3&gt;0,-'Investment Scenario'!$B$91,"")</f>
        <v/>
      </c>
      <c r="AA12" s="71" t="str">
        <f>IF(AA$3&gt;0,-'Investment Scenario'!$B$91,"")</f>
        <v/>
      </c>
      <c r="AB12" s="71" t="str">
        <f>IF(AB$3&gt;0,-'Investment Scenario'!$B$91,"")</f>
        <v/>
      </c>
      <c r="AC12" s="71" t="str">
        <f>IF(AC$3&gt;0,-'Investment Scenario'!$B$91,"")</f>
        <v/>
      </c>
      <c r="AD12" s="71" t="str">
        <f>IF(AD$3&gt;0,-'Investment Scenario'!$B$91,"")</f>
        <v/>
      </c>
      <c r="AE12" s="71" t="str">
        <f>IF(AE$3&gt;0,-'Investment Scenario'!$B$91,"")</f>
        <v/>
      </c>
      <c r="AF12" s="71" t="str">
        <f>IF(AF$3&gt;0,-'Investment Scenario'!$B$91,"")</f>
        <v/>
      </c>
      <c r="AG12" s="71" t="str">
        <f>IF(AG$3&gt;0,-'Investment Scenario'!$B$91,"")</f>
        <v/>
      </c>
      <c r="AH12" s="71" t="str">
        <f>IF(AH$3&gt;0,-'Investment Scenario'!$B$91,"")</f>
        <v/>
      </c>
      <c r="AI12" s="71" t="str">
        <f>IF(AI$3&gt;0,-'Investment Scenario'!$B$91,"")</f>
        <v/>
      </c>
      <c r="AJ12" s="71" t="str">
        <f>IF(AJ$3&gt;0,-'Investment Scenario'!$B$91,"")</f>
        <v/>
      </c>
      <c r="AK12" s="71" t="str">
        <f>IF(AK$3&gt;0,-'Investment Scenario'!$B$91,"")</f>
        <v/>
      </c>
      <c r="AL12" s="71" t="str">
        <f>IF(AL$3&gt;0,-'Investment Scenario'!$B$91,"")</f>
        <v/>
      </c>
      <c r="AM12" s="71" t="str">
        <f>IF(AM$3&gt;0,-'Investment Scenario'!$B$91,"")</f>
        <v/>
      </c>
      <c r="AN12" s="71" t="str">
        <f>IF(AN$3&gt;0,-'Investment Scenario'!$B$91,"")</f>
        <v/>
      </c>
      <c r="AO12" s="71" t="str">
        <f>IF(AO$3&gt;0,-'Investment Scenario'!$B$91,"")</f>
        <v/>
      </c>
      <c r="AP12" s="71" t="str">
        <f>IF(AP$3&gt;0,-'Investment Scenario'!$B$91,"")</f>
        <v/>
      </c>
      <c r="AQ12" s="71" t="str">
        <f>IF(AQ$3&gt;0,-'Investment Scenario'!$B$91,"")</f>
        <v/>
      </c>
      <c r="AR12" s="71" t="str">
        <f>IF(AR$3&gt;0,-'Investment Scenario'!$B$91,"")</f>
        <v/>
      </c>
      <c r="AS12" s="40"/>
    </row>
    <row r="13" spans="1:45" s="3" customFormat="1" x14ac:dyDescent="0.25">
      <c r="A13" s="59"/>
      <c r="B13" s="3" t="s">
        <v>154</v>
      </c>
      <c r="C13" s="65" t="s">
        <v>6</v>
      </c>
      <c r="D13" s="63"/>
      <c r="E13" s="64"/>
      <c r="F13" s="71" t="str">
        <f>IF(F$3&gt;0,+F11+F10+F12,"")</f>
        <v/>
      </c>
      <c r="G13" s="71" t="str">
        <f t="shared" ref="G13:AQ13" si="1">IF(G$3&gt;0,+G11+G10+G12,"")</f>
        <v/>
      </c>
      <c r="H13" s="71" t="str">
        <f t="shared" si="1"/>
        <v/>
      </c>
      <c r="I13" s="71" t="str">
        <f t="shared" si="1"/>
        <v/>
      </c>
      <c r="J13" s="71" t="str">
        <f t="shared" si="1"/>
        <v/>
      </c>
      <c r="K13" s="71" t="str">
        <f>IF(K$3&gt;0,+K11+K10+K12,"")</f>
        <v/>
      </c>
      <c r="L13" s="71" t="str">
        <f t="shared" si="1"/>
        <v/>
      </c>
      <c r="M13" s="71" t="str">
        <f t="shared" si="1"/>
        <v/>
      </c>
      <c r="N13" s="71" t="str">
        <f t="shared" si="1"/>
        <v/>
      </c>
      <c r="O13" s="71" t="str">
        <f t="shared" si="1"/>
        <v/>
      </c>
      <c r="P13" s="71" t="str">
        <f t="shared" si="1"/>
        <v/>
      </c>
      <c r="Q13" s="71" t="str">
        <f t="shared" si="1"/>
        <v/>
      </c>
      <c r="R13" s="71" t="str">
        <f t="shared" si="1"/>
        <v/>
      </c>
      <c r="S13" s="71" t="str">
        <f t="shared" si="1"/>
        <v/>
      </c>
      <c r="T13" s="71" t="str">
        <f t="shared" si="1"/>
        <v/>
      </c>
      <c r="U13" s="71" t="str">
        <f t="shared" si="1"/>
        <v/>
      </c>
      <c r="V13" s="71" t="str">
        <f t="shared" si="1"/>
        <v/>
      </c>
      <c r="W13" s="71" t="str">
        <f t="shared" si="1"/>
        <v/>
      </c>
      <c r="X13" s="71" t="str">
        <f t="shared" si="1"/>
        <v/>
      </c>
      <c r="Y13" s="71" t="str">
        <f t="shared" si="1"/>
        <v/>
      </c>
      <c r="Z13" s="71" t="str">
        <f t="shared" si="1"/>
        <v/>
      </c>
      <c r="AA13" s="71" t="str">
        <f t="shared" si="1"/>
        <v/>
      </c>
      <c r="AB13" s="71" t="str">
        <f t="shared" si="1"/>
        <v/>
      </c>
      <c r="AC13" s="71" t="str">
        <f t="shared" si="1"/>
        <v/>
      </c>
      <c r="AD13" s="71" t="str">
        <f t="shared" si="1"/>
        <v/>
      </c>
      <c r="AE13" s="71" t="str">
        <f t="shared" si="1"/>
        <v/>
      </c>
      <c r="AF13" s="71" t="str">
        <f t="shared" si="1"/>
        <v/>
      </c>
      <c r="AG13" s="71" t="str">
        <f t="shared" si="1"/>
        <v/>
      </c>
      <c r="AH13" s="71" t="str">
        <f t="shared" si="1"/>
        <v/>
      </c>
      <c r="AI13" s="71" t="str">
        <f t="shared" si="1"/>
        <v/>
      </c>
      <c r="AJ13" s="71" t="str">
        <f t="shared" si="1"/>
        <v/>
      </c>
      <c r="AK13" s="71" t="str">
        <f t="shared" si="1"/>
        <v/>
      </c>
      <c r="AL13" s="71" t="str">
        <f t="shared" si="1"/>
        <v/>
      </c>
      <c r="AM13" s="71" t="str">
        <f t="shared" si="1"/>
        <v/>
      </c>
      <c r="AN13" s="71" t="str">
        <f t="shared" si="1"/>
        <v/>
      </c>
      <c r="AO13" s="71" t="str">
        <f t="shared" si="1"/>
        <v/>
      </c>
      <c r="AP13" s="71" t="str">
        <f t="shared" si="1"/>
        <v/>
      </c>
      <c r="AQ13" s="71" t="str">
        <f t="shared" si="1"/>
        <v/>
      </c>
      <c r="AR13" s="71" t="str">
        <f>IF(AR$3&gt;0,+AR11+AR10+AR12,"")</f>
        <v/>
      </c>
      <c r="AS13" s="40"/>
    </row>
    <row r="14" spans="1:45" s="10" customFormat="1" x14ac:dyDescent="0.25">
      <c r="L14" s="31"/>
    </row>
    <row r="15" spans="1:45" s="10" customFormat="1" x14ac:dyDescent="0.25">
      <c r="A15" s="19" t="s">
        <v>172</v>
      </c>
      <c r="C15" s="68"/>
      <c r="D15" s="73"/>
      <c r="E15" s="73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</row>
    <row r="16" spans="1:45" s="3" customFormat="1" x14ac:dyDescent="0.25">
      <c r="A16" s="59"/>
      <c r="B16" s="61" t="s">
        <v>156</v>
      </c>
      <c r="C16" s="62" t="s">
        <v>7</v>
      </c>
      <c r="D16" s="63"/>
      <c r="E16" s="64"/>
      <c r="F16" s="5" t="str">
        <f>IF(F$3&gt;0,'Investment Scenario'!$B$89*'Investment Scenario'!E88/1000,"")</f>
        <v/>
      </c>
      <c r="G16" s="5" t="str">
        <f>IF(G$3&gt;0,'Investment Scenario'!$B$89*'Investment Scenario'!F88/1000,"")</f>
        <v/>
      </c>
      <c r="H16" s="5" t="str">
        <f>IF(H$3&gt;0,'Investment Scenario'!$B$89*'Investment Scenario'!G88/1000,"")</f>
        <v/>
      </c>
      <c r="I16" s="5" t="str">
        <f>IF(I$3&gt;0,'Investment Scenario'!$B$89*'Investment Scenario'!H88/1000,"")</f>
        <v/>
      </c>
      <c r="J16" s="5" t="str">
        <f>IF(J$3&gt;0,'Investment Scenario'!$B$89*'Investment Scenario'!I88/1000,"")</f>
        <v/>
      </c>
      <c r="K16" s="5" t="str">
        <f>IF(K$3&gt;0,'Investment Scenario'!$B$89*'Investment Scenario'!J88/1000,"")</f>
        <v/>
      </c>
      <c r="L16" s="5" t="str">
        <f>IF(L$3&gt;0,'Investment Scenario'!$B$89*'Investment Scenario'!K88/1000,"")</f>
        <v/>
      </c>
      <c r="M16" s="5" t="str">
        <f>IF(M$3&gt;0,'Investment Scenario'!$B$89*'Investment Scenario'!L88/1000,"")</f>
        <v/>
      </c>
      <c r="N16" s="5" t="str">
        <f>IF(N$3&gt;0,'Investment Scenario'!$B$89*'Investment Scenario'!M88/1000,"")</f>
        <v/>
      </c>
      <c r="O16" s="5" t="str">
        <f>IF(O$3&gt;0,'Investment Scenario'!$B$89*'Investment Scenario'!N88/1000,"")</f>
        <v/>
      </c>
      <c r="P16" s="5" t="str">
        <f>IF(P$3&gt;0,'Investment Scenario'!$B$89*'Investment Scenario'!O88/1000,"")</f>
        <v/>
      </c>
      <c r="Q16" s="5" t="str">
        <f>IF(Q$3&gt;0,'Investment Scenario'!$B$89*'Investment Scenario'!P88/1000,"")</f>
        <v/>
      </c>
      <c r="R16" s="5" t="str">
        <f>IF(R$3&gt;0,'Investment Scenario'!$B$89*'Investment Scenario'!Q88/1000,"")</f>
        <v/>
      </c>
      <c r="S16" s="5" t="str">
        <f>IF(S$3&gt;0,'Investment Scenario'!$B$89*'Investment Scenario'!R88/1000,"")</f>
        <v/>
      </c>
      <c r="T16" s="5" t="str">
        <f>IF(T$3&gt;0,'Investment Scenario'!$B$89*'Investment Scenario'!S88/1000,"")</f>
        <v/>
      </c>
      <c r="U16" s="5" t="str">
        <f>IF(U$3&gt;0,'Investment Scenario'!$B$89*'Investment Scenario'!T88/1000,"")</f>
        <v/>
      </c>
      <c r="V16" s="5" t="str">
        <f>IF(V$3&gt;0,'Investment Scenario'!$B$89*'Investment Scenario'!U88/1000,"")</f>
        <v/>
      </c>
      <c r="W16" s="5" t="str">
        <f>IF(W$3&gt;0,'Investment Scenario'!$B$89*'Investment Scenario'!V88/1000,"")</f>
        <v/>
      </c>
      <c r="X16" s="5" t="str">
        <f>IF(X$3&gt;0,'Investment Scenario'!$B$89*'Investment Scenario'!W88/1000,"")</f>
        <v/>
      </c>
      <c r="Y16" s="5" t="str">
        <f>IF(Y$3&gt;0,'Investment Scenario'!$B$89*'Investment Scenario'!X88/1000,"")</f>
        <v/>
      </c>
      <c r="Z16" s="5" t="str">
        <f>IF(Z$3&gt;0,'Investment Scenario'!$B$89*'Investment Scenario'!Y88/1000,"")</f>
        <v/>
      </c>
      <c r="AA16" s="5" t="str">
        <f>IF(AA$3&gt;0,'Investment Scenario'!$B$89*'Investment Scenario'!Z88/1000,"")</f>
        <v/>
      </c>
      <c r="AB16" s="5" t="str">
        <f>IF(AB$3&gt;0,'Investment Scenario'!$B$89*'Investment Scenario'!AA88/1000,"")</f>
        <v/>
      </c>
      <c r="AC16" s="5" t="str">
        <f>IF(AC$3&gt;0,'Investment Scenario'!$B$89*'Investment Scenario'!AB88/1000,"")</f>
        <v/>
      </c>
      <c r="AD16" s="5" t="str">
        <f>IF(AD$3&gt;0,'Investment Scenario'!$B$89*'Investment Scenario'!AC88/1000,"")</f>
        <v/>
      </c>
      <c r="AE16" s="5" t="str">
        <f>IF(AE$3&gt;0,'Investment Scenario'!$B$89*'Investment Scenario'!AD88/1000,"")</f>
        <v/>
      </c>
      <c r="AF16" s="5" t="str">
        <f>IF(AF$3&gt;0,'Investment Scenario'!$B$89*'Investment Scenario'!AE88/1000,"")</f>
        <v/>
      </c>
      <c r="AG16" s="5" t="str">
        <f>IF(AG$3&gt;0,'Investment Scenario'!$B$89*'Investment Scenario'!AF88/1000,"")</f>
        <v/>
      </c>
      <c r="AH16" s="5" t="str">
        <f>IF(AH$3&gt;0,'Investment Scenario'!$B$89*'Investment Scenario'!AG88/1000,"")</f>
        <v/>
      </c>
      <c r="AI16" s="5" t="str">
        <f>IF(AI$3&gt;0,'Investment Scenario'!$B$89*'Investment Scenario'!AH88/1000,"")</f>
        <v/>
      </c>
      <c r="AJ16" s="5" t="str">
        <f>IF(AJ$3&gt;0,'Investment Scenario'!$B$89*'Investment Scenario'!AI88/1000,"")</f>
        <v/>
      </c>
      <c r="AK16" s="5" t="str">
        <f>IF(AK$3&gt;0,'Investment Scenario'!$B$89*'Investment Scenario'!AJ88/1000,"")</f>
        <v/>
      </c>
      <c r="AL16" s="5" t="str">
        <f>IF(AL$3&gt;0,'Investment Scenario'!$B$89*'Investment Scenario'!AK88/1000,"")</f>
        <v/>
      </c>
      <c r="AM16" s="5" t="str">
        <f>IF(AM$3&gt;0,'Investment Scenario'!$B$89*'Investment Scenario'!AL88/1000,"")</f>
        <v/>
      </c>
      <c r="AN16" s="5" t="str">
        <f>IF(AN$3&gt;0,'Investment Scenario'!$B$89*'Investment Scenario'!AM88/1000,"")</f>
        <v/>
      </c>
      <c r="AO16" s="5" t="str">
        <f>IF(AO$3&gt;0,'Investment Scenario'!$B$89*'Investment Scenario'!AN88/1000,"")</f>
        <v/>
      </c>
      <c r="AP16" s="5" t="str">
        <f>IF(AP$3&gt;0,'Investment Scenario'!$B$89*'Investment Scenario'!AO88/1000,"")</f>
        <v/>
      </c>
      <c r="AQ16" s="5" t="str">
        <f>IF(AQ$3&gt;0,'Investment Scenario'!$B$89*'Investment Scenario'!AP88/1000,"")</f>
        <v/>
      </c>
      <c r="AR16" s="5" t="str">
        <f>IF(AR$3&gt;0,'Investment Scenario'!$B$89*'Investment Scenario'!AQ88/1000,"")</f>
        <v/>
      </c>
      <c r="AS16" s="40"/>
    </row>
    <row r="17" spans="1:45" s="3" customFormat="1" x14ac:dyDescent="0.25">
      <c r="A17" s="59"/>
      <c r="B17" s="61" t="s">
        <v>157</v>
      </c>
      <c r="C17" s="62" t="s">
        <v>7</v>
      </c>
      <c r="D17" s="63"/>
      <c r="E17" s="64"/>
      <c r="F17" s="5" t="str">
        <f>IF(F$3&gt;0,'Investment Scenario'!$B$91*'Investment Scenario'!E90/1000,"")</f>
        <v/>
      </c>
      <c r="G17" s="5" t="str">
        <f>IF(G$3&gt;0,'Investment Scenario'!$B$91*'Investment Scenario'!F90/1000,"")</f>
        <v/>
      </c>
      <c r="H17" s="5" t="str">
        <f>IF(H$3&gt;0,'Investment Scenario'!$B$91*'Investment Scenario'!G90/1000,"")</f>
        <v/>
      </c>
      <c r="I17" s="5" t="str">
        <f>IF(I$3&gt;0,'Investment Scenario'!$B$91*'Investment Scenario'!H90/1000,"")</f>
        <v/>
      </c>
      <c r="J17" s="5" t="str">
        <f>IF(J$3&gt;0,'Investment Scenario'!$B$91*'Investment Scenario'!I90/1000,"")</f>
        <v/>
      </c>
      <c r="K17" s="5" t="str">
        <f>IF(K$3&gt;0,'Investment Scenario'!$B$91*'Investment Scenario'!J90/1000,"")</f>
        <v/>
      </c>
      <c r="L17" s="5" t="str">
        <f>IF(L$3&gt;0,'Investment Scenario'!$B$91*'Investment Scenario'!K90/1000,"")</f>
        <v/>
      </c>
      <c r="M17" s="5" t="str">
        <f>IF(M$3&gt;0,'Investment Scenario'!$B$91*'Investment Scenario'!L90/1000,"")</f>
        <v/>
      </c>
      <c r="N17" s="5" t="str">
        <f>IF(N$3&gt;0,'Investment Scenario'!$B$91*'Investment Scenario'!M90/1000,"")</f>
        <v/>
      </c>
      <c r="O17" s="5" t="str">
        <f>IF(O$3&gt;0,'Investment Scenario'!$B$91*'Investment Scenario'!N90/1000,"")</f>
        <v/>
      </c>
      <c r="P17" s="5" t="str">
        <f>IF(P$3&gt;0,'Investment Scenario'!$B$91*'Investment Scenario'!O90/1000,"")</f>
        <v/>
      </c>
      <c r="Q17" s="5" t="str">
        <f>IF(Q$3&gt;0,'Investment Scenario'!$B$91*'Investment Scenario'!P90/1000,"")</f>
        <v/>
      </c>
      <c r="R17" s="5" t="str">
        <f>IF(R$3&gt;0,'Investment Scenario'!$B$91*'Investment Scenario'!Q90/1000,"")</f>
        <v/>
      </c>
      <c r="S17" s="5" t="str">
        <f>IF(S$3&gt;0,'Investment Scenario'!$B$91*'Investment Scenario'!R90/1000,"")</f>
        <v/>
      </c>
      <c r="T17" s="5" t="str">
        <f>IF(T$3&gt;0,'Investment Scenario'!$B$91*'Investment Scenario'!S90/1000,"")</f>
        <v/>
      </c>
      <c r="U17" s="5" t="str">
        <f>IF(U$3&gt;0,'Investment Scenario'!$B$91*'Investment Scenario'!T90/1000,"")</f>
        <v/>
      </c>
      <c r="V17" s="5" t="str">
        <f>IF(V$3&gt;0,'Investment Scenario'!$B$91*'Investment Scenario'!U90/1000,"")</f>
        <v/>
      </c>
      <c r="W17" s="5" t="str">
        <f>IF(W$3&gt;0,'Investment Scenario'!$B$91*'Investment Scenario'!V90/1000,"")</f>
        <v/>
      </c>
      <c r="X17" s="5" t="str">
        <f>IF(X$3&gt;0,'Investment Scenario'!$B$91*'Investment Scenario'!W90/1000,"")</f>
        <v/>
      </c>
      <c r="Y17" s="5" t="str">
        <f>IF(Y$3&gt;0,'Investment Scenario'!$B$91*'Investment Scenario'!X90/1000,"")</f>
        <v/>
      </c>
      <c r="Z17" s="5" t="str">
        <f>IF(Z$3&gt;0,'Investment Scenario'!$B$91*'Investment Scenario'!Y90/1000,"")</f>
        <v/>
      </c>
      <c r="AA17" s="5" t="str">
        <f>IF(AA$3&gt;0,'Investment Scenario'!$B$91*'Investment Scenario'!Z90/1000,"")</f>
        <v/>
      </c>
      <c r="AB17" s="5" t="str">
        <f>IF(AB$3&gt;0,'Investment Scenario'!$B$91*'Investment Scenario'!AA90/1000,"")</f>
        <v/>
      </c>
      <c r="AC17" s="5" t="str">
        <f>IF(AC$3&gt;0,'Investment Scenario'!$B$91*'Investment Scenario'!AB90/1000,"")</f>
        <v/>
      </c>
      <c r="AD17" s="5" t="str">
        <f>IF(AD$3&gt;0,'Investment Scenario'!$B$91*'Investment Scenario'!AC90/1000,"")</f>
        <v/>
      </c>
      <c r="AE17" s="5" t="str">
        <f>IF(AE$3&gt;0,'Investment Scenario'!$B$91*'Investment Scenario'!AD90/1000,"")</f>
        <v/>
      </c>
      <c r="AF17" s="5" t="str">
        <f>IF(AF$3&gt;0,'Investment Scenario'!$B$91*'Investment Scenario'!AE90/1000,"")</f>
        <v/>
      </c>
      <c r="AG17" s="5" t="str">
        <f>IF(AG$3&gt;0,'Investment Scenario'!$B$91*'Investment Scenario'!AF90/1000,"")</f>
        <v/>
      </c>
      <c r="AH17" s="5" t="str">
        <f>IF(AH$3&gt;0,'Investment Scenario'!$B$91*'Investment Scenario'!AG90/1000,"")</f>
        <v/>
      </c>
      <c r="AI17" s="5" t="str">
        <f>IF(AI$3&gt;0,'Investment Scenario'!$B$91*'Investment Scenario'!AH90/1000,"")</f>
        <v/>
      </c>
      <c r="AJ17" s="5" t="str">
        <f>IF(AJ$3&gt;0,'Investment Scenario'!$B$91*'Investment Scenario'!AI90/1000,"")</f>
        <v/>
      </c>
      <c r="AK17" s="5" t="str">
        <f>IF(AK$3&gt;0,'Investment Scenario'!$B$91*'Investment Scenario'!AJ90/1000,"")</f>
        <v/>
      </c>
      <c r="AL17" s="5" t="str">
        <f>IF(AL$3&gt;0,'Investment Scenario'!$B$91*'Investment Scenario'!AK90/1000,"")</f>
        <v/>
      </c>
      <c r="AM17" s="5" t="str">
        <f>IF(AM$3&gt;0,'Investment Scenario'!$B$91*'Investment Scenario'!AL90/1000,"")</f>
        <v/>
      </c>
      <c r="AN17" s="5" t="str">
        <f>IF(AN$3&gt;0,'Investment Scenario'!$B$91*'Investment Scenario'!AM90/1000,"")</f>
        <v/>
      </c>
      <c r="AO17" s="5" t="str">
        <f>IF(AO$3&gt;0,'Investment Scenario'!$B$91*'Investment Scenario'!AN90/1000,"")</f>
        <v/>
      </c>
      <c r="AP17" s="5" t="str">
        <f>IF(AP$3&gt;0,'Investment Scenario'!$B$91*'Investment Scenario'!AO90/1000,"")</f>
        <v/>
      </c>
      <c r="AQ17" s="5" t="str">
        <f>IF(AQ$3&gt;0,'Investment Scenario'!$B$91*'Investment Scenario'!AP90/1000,"")</f>
        <v/>
      </c>
      <c r="AR17" s="5" t="str">
        <f>IF(AR$3&gt;0,'Investment Scenario'!$B$91*'Investment Scenario'!AQ90/1000,"")</f>
        <v/>
      </c>
      <c r="AS17" s="40"/>
    </row>
    <row r="18" spans="1:45" s="3" customFormat="1" x14ac:dyDescent="0.25">
      <c r="B18" s="72" t="s">
        <v>158</v>
      </c>
      <c r="C18" s="65" t="s">
        <v>7</v>
      </c>
      <c r="D18" s="66"/>
      <c r="E18" s="67"/>
      <c r="F18" s="74" t="str">
        <f>IF(F$3&gt;0,'Investment Scenario'!E106/1000000,"")</f>
        <v/>
      </c>
      <c r="G18" s="74" t="str">
        <f>IF(G$3&gt;0,'Investment Scenario'!F106/1000000,"")</f>
        <v/>
      </c>
      <c r="H18" s="74" t="str">
        <f>IF(H$3&gt;0,'Investment Scenario'!G106/1000000,"")</f>
        <v/>
      </c>
      <c r="I18" s="74" t="str">
        <f>IF(I$3&gt;0,'Investment Scenario'!H106/1000000,"")</f>
        <v/>
      </c>
      <c r="J18" s="74" t="str">
        <f>IF(J$3&gt;0,'Investment Scenario'!I106/1000000,"")</f>
        <v/>
      </c>
      <c r="K18" s="74" t="str">
        <f>IF(K$3&gt;0,'Investment Scenario'!J106/1000000,"")</f>
        <v/>
      </c>
      <c r="L18" s="74" t="str">
        <f>IF(L$3&gt;0,'Investment Scenario'!K106/1000000,"")</f>
        <v/>
      </c>
      <c r="M18" s="74" t="str">
        <f>IF(M$3&gt;0,'Investment Scenario'!L106/1000000,"")</f>
        <v/>
      </c>
      <c r="N18" s="74" t="str">
        <f>IF(N$3&gt;0,'Investment Scenario'!M106/1000000,"")</f>
        <v/>
      </c>
      <c r="O18" s="74" t="str">
        <f>IF(O$3&gt;0,'Investment Scenario'!N106/1000000,"")</f>
        <v/>
      </c>
      <c r="P18" s="74" t="str">
        <f>IF(P$3&gt;0,'Investment Scenario'!O106/1000000,"")</f>
        <v/>
      </c>
      <c r="Q18" s="74" t="str">
        <f>IF(Q$3&gt;0,'Investment Scenario'!P106/1000000,"")</f>
        <v/>
      </c>
      <c r="R18" s="74" t="str">
        <f>IF(R$3&gt;0,'Investment Scenario'!Q106/1000000,"")</f>
        <v/>
      </c>
      <c r="S18" s="74" t="str">
        <f>IF(S$3&gt;0,'Investment Scenario'!R106/1000000,"")</f>
        <v/>
      </c>
      <c r="T18" s="74" t="str">
        <f>IF(T$3&gt;0,'Investment Scenario'!S106/1000000,"")</f>
        <v/>
      </c>
      <c r="U18" s="74" t="str">
        <f>IF(U$3&gt;0,'Investment Scenario'!T106/1000000,"")</f>
        <v/>
      </c>
      <c r="V18" s="74" t="str">
        <f>IF(V$3&gt;0,'Investment Scenario'!U106/1000000,"")</f>
        <v/>
      </c>
      <c r="W18" s="74" t="str">
        <f>IF(W$3&gt;0,'Investment Scenario'!V106/1000000,"")</f>
        <v/>
      </c>
      <c r="X18" s="74" t="str">
        <f>IF(X$3&gt;0,'Investment Scenario'!W106/1000000,"")</f>
        <v/>
      </c>
      <c r="Y18" s="74" t="str">
        <f>IF(Y$3&gt;0,'Investment Scenario'!X106/1000000,"")</f>
        <v/>
      </c>
      <c r="Z18" s="74" t="str">
        <f>IF(Z$3&gt;0,'Investment Scenario'!Y106/1000000,"")</f>
        <v/>
      </c>
      <c r="AA18" s="74" t="str">
        <f>IF(AA$3&gt;0,'Investment Scenario'!Z106/1000000,"")</f>
        <v/>
      </c>
      <c r="AB18" s="74" t="str">
        <f>IF(AB$3&gt;0,'Investment Scenario'!AA106/1000000,"")</f>
        <v/>
      </c>
      <c r="AC18" s="74" t="str">
        <f>IF(AC$3&gt;0,'Investment Scenario'!AB106/1000000,"")</f>
        <v/>
      </c>
      <c r="AD18" s="74" t="str">
        <f>IF(AD$3&gt;0,'Investment Scenario'!AC106/1000000,"")</f>
        <v/>
      </c>
      <c r="AE18" s="74" t="str">
        <f>IF(AE$3&gt;0,'Investment Scenario'!AD106/1000000,"")</f>
        <v/>
      </c>
      <c r="AF18" s="74" t="str">
        <f>IF(AF$3&gt;0,'Investment Scenario'!AE106/1000000,"")</f>
        <v/>
      </c>
      <c r="AG18" s="74" t="str">
        <f>IF(AG$3&gt;0,'Investment Scenario'!AF106/1000000,"")</f>
        <v/>
      </c>
      <c r="AH18" s="74" t="str">
        <f>IF(AH$3&gt;0,'Investment Scenario'!AG106/1000000,"")</f>
        <v/>
      </c>
      <c r="AI18" s="74" t="str">
        <f>IF(AI$3&gt;0,'Investment Scenario'!AH106/1000000,"")</f>
        <v/>
      </c>
      <c r="AJ18" s="74" t="str">
        <f>IF(AJ$3&gt;0,'Investment Scenario'!AI106/1000000,"")</f>
        <v/>
      </c>
      <c r="AK18" s="74" t="str">
        <f>IF(AK$3&gt;0,'Investment Scenario'!AJ106/1000000,"")</f>
        <v/>
      </c>
      <c r="AL18" s="74" t="str">
        <f>IF(AL$3&gt;0,'Investment Scenario'!AK106/1000000,"")</f>
        <v/>
      </c>
      <c r="AM18" s="74" t="str">
        <f>IF(AM$3&gt;0,'Investment Scenario'!AL106/1000000,"")</f>
        <v/>
      </c>
      <c r="AN18" s="74" t="str">
        <f>IF(AN$3&gt;0,'Investment Scenario'!AM106/1000000,"")</f>
        <v/>
      </c>
      <c r="AO18" s="74" t="str">
        <f>IF(AO$3&gt;0,'Investment Scenario'!AN106/1000000,"")</f>
        <v/>
      </c>
      <c r="AP18" s="74" t="str">
        <f>IF(AP$3&gt;0,'Investment Scenario'!AO106/1000000,"")</f>
        <v/>
      </c>
      <c r="AQ18" s="74" t="str">
        <f>IF(AQ$3&gt;0,'Investment Scenario'!AP106/1000000,"")</f>
        <v/>
      </c>
      <c r="AR18" s="74" t="str">
        <f>IF(AR$3&gt;0,'Investment Scenario'!AQ106/1000000,"")</f>
        <v/>
      </c>
    </row>
    <row r="19" spans="1:45" s="3" customFormat="1" x14ac:dyDescent="0.25">
      <c r="A19" s="59"/>
      <c r="B19" s="75" t="s">
        <v>159</v>
      </c>
      <c r="C19" s="76" t="s">
        <v>7</v>
      </c>
      <c r="D19" s="77"/>
      <c r="E19" s="78"/>
      <c r="F19" s="79" t="str">
        <f>IF(F$3&gt;0,SUM(F16:F18),"")</f>
        <v/>
      </c>
      <c r="G19" s="79" t="str">
        <f t="shared" ref="G19:J19" si="2">IF(G$3&gt;0,SUM(G16:G18),"")</f>
        <v/>
      </c>
      <c r="H19" s="79" t="str">
        <f t="shared" si="2"/>
        <v/>
      </c>
      <c r="I19" s="79" t="str">
        <f>IF(I$3&gt;0,SUM(I16:I18),"")</f>
        <v/>
      </c>
      <c r="J19" s="79" t="str">
        <f t="shared" si="2"/>
        <v/>
      </c>
      <c r="K19" s="79" t="str">
        <f>IF(K$3&gt;0,SUM(K16:K18),"")</f>
        <v/>
      </c>
      <c r="L19" s="79" t="str">
        <f t="shared" ref="L19:AR19" si="3">IF(L$3&gt;0,SUM(L16:L18),"")</f>
        <v/>
      </c>
      <c r="M19" s="79" t="str">
        <f>IF(M$3&gt;0,SUM(M16:M18),"")</f>
        <v/>
      </c>
      <c r="N19" s="79" t="str">
        <f t="shared" si="3"/>
        <v/>
      </c>
      <c r="O19" s="79" t="str">
        <f t="shared" si="3"/>
        <v/>
      </c>
      <c r="P19" s="79" t="str">
        <f t="shared" si="3"/>
        <v/>
      </c>
      <c r="Q19" s="79" t="str">
        <f t="shared" si="3"/>
        <v/>
      </c>
      <c r="R19" s="79" t="str">
        <f t="shared" si="3"/>
        <v/>
      </c>
      <c r="S19" s="79" t="str">
        <f t="shared" si="3"/>
        <v/>
      </c>
      <c r="T19" s="79" t="str">
        <f t="shared" si="3"/>
        <v/>
      </c>
      <c r="U19" s="79" t="str">
        <f t="shared" si="3"/>
        <v/>
      </c>
      <c r="V19" s="79" t="str">
        <f t="shared" si="3"/>
        <v/>
      </c>
      <c r="W19" s="79" t="str">
        <f t="shared" si="3"/>
        <v/>
      </c>
      <c r="X19" s="79" t="str">
        <f t="shared" si="3"/>
        <v/>
      </c>
      <c r="Y19" s="79" t="str">
        <f t="shared" si="3"/>
        <v/>
      </c>
      <c r="Z19" s="79" t="str">
        <f t="shared" si="3"/>
        <v/>
      </c>
      <c r="AA19" s="79" t="str">
        <f t="shared" si="3"/>
        <v/>
      </c>
      <c r="AB19" s="79" t="str">
        <f t="shared" si="3"/>
        <v/>
      </c>
      <c r="AC19" s="79" t="str">
        <f t="shared" si="3"/>
        <v/>
      </c>
      <c r="AD19" s="79" t="str">
        <f t="shared" si="3"/>
        <v/>
      </c>
      <c r="AE19" s="79" t="str">
        <f t="shared" si="3"/>
        <v/>
      </c>
      <c r="AF19" s="79" t="str">
        <f t="shared" si="3"/>
        <v/>
      </c>
      <c r="AG19" s="79" t="str">
        <f t="shared" si="3"/>
        <v/>
      </c>
      <c r="AH19" s="79" t="str">
        <f t="shared" si="3"/>
        <v/>
      </c>
      <c r="AI19" s="79" t="str">
        <f t="shared" si="3"/>
        <v/>
      </c>
      <c r="AJ19" s="79" t="str">
        <f t="shared" si="3"/>
        <v/>
      </c>
      <c r="AK19" s="79" t="str">
        <f t="shared" si="3"/>
        <v/>
      </c>
      <c r="AL19" s="79" t="str">
        <f t="shared" si="3"/>
        <v/>
      </c>
      <c r="AM19" s="79" t="str">
        <f t="shared" si="3"/>
        <v/>
      </c>
      <c r="AN19" s="79" t="str">
        <f t="shared" si="3"/>
        <v/>
      </c>
      <c r="AO19" s="79" t="str">
        <f t="shared" si="3"/>
        <v/>
      </c>
      <c r="AP19" s="79" t="str">
        <f t="shared" si="3"/>
        <v/>
      </c>
      <c r="AQ19" s="79" t="str">
        <f t="shared" si="3"/>
        <v/>
      </c>
      <c r="AR19" s="79" t="str">
        <f t="shared" si="3"/>
        <v/>
      </c>
      <c r="AS19" s="40"/>
    </row>
    <row r="20" spans="1:45" s="10" customFormat="1" x14ac:dyDescent="0.25">
      <c r="C20" s="68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</row>
    <row r="21" spans="1:45" s="10" customFormat="1" x14ac:dyDescent="0.25">
      <c r="A21" s="19" t="s">
        <v>173</v>
      </c>
      <c r="C21" s="68"/>
      <c r="F21" s="31"/>
      <c r="G21" s="80"/>
      <c r="H21" s="8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</row>
    <row r="22" spans="1:45" s="3" customFormat="1" x14ac:dyDescent="0.25">
      <c r="B22" s="72" t="s">
        <v>162</v>
      </c>
      <c r="C22" s="65" t="s">
        <v>7</v>
      </c>
      <c r="D22" s="66"/>
      <c r="E22" s="67"/>
      <c r="F22" s="74" t="str">
        <f>IF(F$3&gt;0,-'Investment Scenario'!E67/1000000,"")</f>
        <v/>
      </c>
      <c r="G22" s="74" t="str">
        <f>IF(G$3&gt;0,-'Investment Scenario'!F67/1000000,"")</f>
        <v/>
      </c>
      <c r="H22" s="74" t="str">
        <f>IF(H$3&gt;0,-'Investment Scenario'!G67/1000000,"")</f>
        <v/>
      </c>
      <c r="I22" s="74" t="str">
        <f>IF(I$3&gt;0,-'Investment Scenario'!H67/1000000,"")</f>
        <v/>
      </c>
      <c r="J22" s="74" t="str">
        <f>IF(J$3&gt;0,-'Investment Scenario'!I67/1000000,"")</f>
        <v/>
      </c>
      <c r="K22" s="74" t="str">
        <f>IF(K$3&gt;0,-'Investment Scenario'!J67/1000000,"")</f>
        <v/>
      </c>
      <c r="L22" s="74" t="str">
        <f>IF(L$3&gt;0,-'Investment Scenario'!K67/1000000,"")</f>
        <v/>
      </c>
      <c r="M22" s="74" t="str">
        <f>IF(M$3&gt;0,-'Investment Scenario'!L67/1000000,"")</f>
        <v/>
      </c>
      <c r="N22" s="74" t="str">
        <f>IF(N$3&gt;0,-'Investment Scenario'!M67/1000000,"")</f>
        <v/>
      </c>
      <c r="O22" s="74" t="str">
        <f>IF(O$3&gt;0,-'Investment Scenario'!N67/1000000,"")</f>
        <v/>
      </c>
      <c r="P22" s="74" t="str">
        <f>IF(P$3&gt;0,-'Investment Scenario'!O67/1000000,"")</f>
        <v/>
      </c>
      <c r="Q22" s="74" t="str">
        <f>IF(Q$3&gt;0,-'Investment Scenario'!P67/1000000,"")</f>
        <v/>
      </c>
      <c r="R22" s="74" t="str">
        <f>IF(R$3&gt;0,-'Investment Scenario'!Q67/1000000,"")</f>
        <v/>
      </c>
      <c r="S22" s="74" t="str">
        <f>IF(S$3&gt;0,-'Investment Scenario'!R67/1000000,"")</f>
        <v/>
      </c>
      <c r="T22" s="74" t="str">
        <f>IF(T$3&gt;0,-'Investment Scenario'!S67/1000000,"")</f>
        <v/>
      </c>
      <c r="U22" s="74" t="str">
        <f>IF(U$3&gt;0,-'Investment Scenario'!T67/1000000,"")</f>
        <v/>
      </c>
      <c r="V22" s="74" t="str">
        <f>IF(V$3&gt;0,-'Investment Scenario'!U67/1000000,"")</f>
        <v/>
      </c>
      <c r="W22" s="74" t="str">
        <f>IF(W$3&gt;0,-'Investment Scenario'!V67/1000000,"")</f>
        <v/>
      </c>
      <c r="X22" s="74" t="str">
        <f>IF(X$3&gt;0,-'Investment Scenario'!W67/1000000,"")</f>
        <v/>
      </c>
      <c r="Y22" s="74" t="str">
        <f>IF(Y$3&gt;0,-'Investment Scenario'!X67/1000000,"")</f>
        <v/>
      </c>
      <c r="Z22" s="74" t="str">
        <f>IF(Z$3&gt;0,-'Investment Scenario'!Y67/1000000,"")</f>
        <v/>
      </c>
      <c r="AA22" s="74" t="str">
        <f>IF(AA$3&gt;0,-'Investment Scenario'!Z67/1000000,"")</f>
        <v/>
      </c>
      <c r="AB22" s="74" t="str">
        <f>IF(AB$3&gt;0,-'Investment Scenario'!AA67/1000000,"")</f>
        <v/>
      </c>
      <c r="AC22" s="74" t="str">
        <f>IF(AC$3&gt;0,-'Investment Scenario'!AB67/1000000,"")</f>
        <v/>
      </c>
      <c r="AD22" s="74" t="str">
        <f>IF(AD$3&gt;0,-'Investment Scenario'!AC67/1000000,"")</f>
        <v/>
      </c>
      <c r="AE22" s="74" t="str">
        <f>IF(AE$3&gt;0,-'Investment Scenario'!AD67/1000000,"")</f>
        <v/>
      </c>
      <c r="AF22" s="74" t="str">
        <f>IF(AF$3&gt;0,-'Investment Scenario'!AE67/1000000,"")</f>
        <v/>
      </c>
      <c r="AG22" s="74" t="str">
        <f>IF(AG$3&gt;0,-'Investment Scenario'!AF67/1000000,"")</f>
        <v/>
      </c>
      <c r="AH22" s="74" t="str">
        <f>IF(AH$3&gt;0,-'Investment Scenario'!AG67/1000000,"")</f>
        <v/>
      </c>
      <c r="AI22" s="74" t="str">
        <f>IF(AI$3&gt;0,-'Investment Scenario'!AH67/1000000,"")</f>
        <v/>
      </c>
      <c r="AJ22" s="74" t="str">
        <f>IF(AJ$3&gt;0,-'Investment Scenario'!AI67/1000000,"")</f>
        <v/>
      </c>
      <c r="AK22" s="74" t="str">
        <f>IF(AK$3&gt;0,-'Investment Scenario'!AJ67/1000000,"")</f>
        <v/>
      </c>
      <c r="AL22" s="74" t="str">
        <f>IF(AL$3&gt;0,-'Investment Scenario'!AK67/1000000,"")</f>
        <v/>
      </c>
      <c r="AM22" s="74" t="str">
        <f>IF(AM$3&gt;0,-'Investment Scenario'!AL67/1000000,"")</f>
        <v/>
      </c>
      <c r="AN22" s="74" t="str">
        <f>IF(AN$3&gt;0,-'Investment Scenario'!AM67/1000000,"")</f>
        <v/>
      </c>
      <c r="AO22" s="74" t="str">
        <f>IF(AO$3&gt;0,-'Investment Scenario'!AN67/1000000,"")</f>
        <v/>
      </c>
      <c r="AP22" s="74" t="str">
        <f>IF(AP$3&gt;0,-'Investment Scenario'!AO67/1000000,"")</f>
        <v/>
      </c>
      <c r="AQ22" s="74" t="str">
        <f>IF(AQ$3&gt;0,-'Investment Scenario'!AP67/1000000,"")</f>
        <v/>
      </c>
      <c r="AR22" s="74" t="str">
        <f>IF(AR$3&gt;0,-'Investment Scenario'!AQ67/1000000,"")</f>
        <v/>
      </c>
    </row>
    <row r="23" spans="1:45" s="3" customFormat="1" x14ac:dyDescent="0.25">
      <c r="B23" s="72" t="s">
        <v>8</v>
      </c>
      <c r="C23" s="65" t="s">
        <v>7</v>
      </c>
      <c r="D23" s="66"/>
      <c r="E23" s="67"/>
      <c r="F23" s="74" t="str">
        <f>IF(F$3&gt;0,-'Investment Scenario'!E70/1000000,"")</f>
        <v/>
      </c>
      <c r="G23" s="74" t="str">
        <f>IF(G$3&gt;0,-'Investment Scenario'!F70/1000000,"")</f>
        <v/>
      </c>
      <c r="H23" s="74" t="str">
        <f>IF(H$3&gt;0,-'Investment Scenario'!G70/1000000,"")</f>
        <v/>
      </c>
      <c r="I23" s="74" t="str">
        <f>IF(I$3&gt;0,-'Investment Scenario'!H70/1000000,"")</f>
        <v/>
      </c>
      <c r="J23" s="74" t="str">
        <f>IF(J$3&gt;0,-'Investment Scenario'!I70/1000000,"")</f>
        <v/>
      </c>
      <c r="K23" s="74" t="str">
        <f>IF(K$3&gt;0,-'Investment Scenario'!J70/1000000,"")</f>
        <v/>
      </c>
      <c r="L23" s="74" t="str">
        <f>IF(L$3&gt;0,-'Investment Scenario'!K70/1000000,"")</f>
        <v/>
      </c>
      <c r="M23" s="74" t="str">
        <f>IF(M$3&gt;0,-'Investment Scenario'!L70/1000000,"")</f>
        <v/>
      </c>
      <c r="N23" s="74" t="str">
        <f>IF(N$3&gt;0,-'Investment Scenario'!M70/1000000,"")</f>
        <v/>
      </c>
      <c r="O23" s="74" t="str">
        <f>IF(O$3&gt;0,-'Investment Scenario'!N70/1000000,"")</f>
        <v/>
      </c>
      <c r="P23" s="74" t="str">
        <f>IF(P$3&gt;0,-'Investment Scenario'!O70/1000000,"")</f>
        <v/>
      </c>
      <c r="Q23" s="74" t="str">
        <f>IF(Q$3&gt;0,-'Investment Scenario'!P70/1000000,"")</f>
        <v/>
      </c>
      <c r="R23" s="74" t="str">
        <f>IF(R$3&gt;0,-'Investment Scenario'!Q70/1000000,"")</f>
        <v/>
      </c>
      <c r="S23" s="74" t="str">
        <f>IF(S$3&gt;0,-'Investment Scenario'!R70/1000000,"")</f>
        <v/>
      </c>
      <c r="T23" s="74" t="str">
        <f>IF(T$3&gt;0,-'Investment Scenario'!S70/1000000,"")</f>
        <v/>
      </c>
      <c r="U23" s="74" t="str">
        <f>IF(U$3&gt;0,-'Investment Scenario'!T70/1000000,"")</f>
        <v/>
      </c>
      <c r="V23" s="74" t="str">
        <f>IF(V$3&gt;0,-'Investment Scenario'!U70/1000000,"")</f>
        <v/>
      </c>
      <c r="W23" s="74" t="str">
        <f>IF(W$3&gt;0,-'Investment Scenario'!V70/1000000,"")</f>
        <v/>
      </c>
      <c r="X23" s="74" t="str">
        <f>IF(X$3&gt;0,-'Investment Scenario'!W70/1000000,"")</f>
        <v/>
      </c>
      <c r="Y23" s="74" t="str">
        <f>IF(Y$3&gt;0,-'Investment Scenario'!X70/1000000,"")</f>
        <v/>
      </c>
      <c r="Z23" s="74" t="str">
        <f>IF(Z$3&gt;0,-'Investment Scenario'!Y70/1000000,"")</f>
        <v/>
      </c>
      <c r="AA23" s="74" t="str">
        <f>IF(AA$3&gt;0,-'Investment Scenario'!Z70/1000000,"")</f>
        <v/>
      </c>
      <c r="AB23" s="74" t="str">
        <f>IF(AB$3&gt;0,-'Investment Scenario'!AA70/1000000,"")</f>
        <v/>
      </c>
      <c r="AC23" s="74" t="str">
        <f>IF(AC$3&gt;0,-'Investment Scenario'!AB70/1000000,"")</f>
        <v/>
      </c>
      <c r="AD23" s="74" t="str">
        <f>IF(AD$3&gt;0,-'Investment Scenario'!AC70/1000000,"")</f>
        <v/>
      </c>
      <c r="AE23" s="74" t="str">
        <f>IF(AE$3&gt;0,-'Investment Scenario'!AD70/1000000,"")</f>
        <v/>
      </c>
      <c r="AF23" s="74" t="str">
        <f>IF(AF$3&gt;0,-'Investment Scenario'!AE70/1000000,"")</f>
        <v/>
      </c>
      <c r="AG23" s="74" t="str">
        <f>IF(AG$3&gt;0,-'Investment Scenario'!AF70/1000000,"")</f>
        <v/>
      </c>
      <c r="AH23" s="74" t="str">
        <f>IF(AH$3&gt;0,-'Investment Scenario'!AG70/1000000,"")</f>
        <v/>
      </c>
      <c r="AI23" s="74" t="str">
        <f>IF(AI$3&gt;0,-'Investment Scenario'!AH70/1000000,"")</f>
        <v/>
      </c>
      <c r="AJ23" s="74" t="str">
        <f>IF(AJ$3&gt;0,-'Investment Scenario'!AI70/1000000,"")</f>
        <v/>
      </c>
      <c r="AK23" s="74" t="str">
        <f>IF(AK$3&gt;0,-'Investment Scenario'!AJ70/1000000,"")</f>
        <v/>
      </c>
      <c r="AL23" s="74" t="str">
        <f>IF(AL$3&gt;0,-'Investment Scenario'!AK70/1000000,"")</f>
        <v/>
      </c>
      <c r="AM23" s="74" t="str">
        <f>IF(AM$3&gt;0,-'Investment Scenario'!AL70/1000000,"")</f>
        <v/>
      </c>
      <c r="AN23" s="74" t="str">
        <f>IF(AN$3&gt;0,-'Investment Scenario'!AM70/1000000,"")</f>
        <v/>
      </c>
      <c r="AO23" s="74" t="str">
        <f>IF(AO$3&gt;0,-'Investment Scenario'!AN70/1000000,"")</f>
        <v/>
      </c>
      <c r="AP23" s="74" t="str">
        <f>IF(AP$3&gt;0,-'Investment Scenario'!AO70/1000000,"")</f>
        <v/>
      </c>
      <c r="AQ23" s="74" t="str">
        <f>IF(AQ$3&gt;0,-'Investment Scenario'!AP70/1000000,"")</f>
        <v/>
      </c>
      <c r="AR23" s="74" t="str">
        <f>IF(AR$3&gt;0,-'Investment Scenario'!AQ70/1000000,"")</f>
        <v/>
      </c>
    </row>
    <row r="24" spans="1:45" s="3" customFormat="1" x14ac:dyDescent="0.25">
      <c r="B24" s="72" t="s">
        <v>160</v>
      </c>
      <c r="C24" s="65" t="s">
        <v>7</v>
      </c>
      <c r="D24" s="66"/>
      <c r="E24" s="67"/>
      <c r="F24" s="74" t="str">
        <f>IF(F$3&gt;0,-'Investment Scenario'!E85/1000000,"")</f>
        <v/>
      </c>
      <c r="G24" s="74" t="str">
        <f>IF(G$3&gt;0,-'Investment Scenario'!F85/1000000,"")</f>
        <v/>
      </c>
      <c r="H24" s="74" t="str">
        <f>IF(H$3&gt;0,-'Investment Scenario'!G85/1000000,"")</f>
        <v/>
      </c>
      <c r="I24" s="74" t="str">
        <f>IF(I$3&gt;0,-'Investment Scenario'!H85/1000000,"")</f>
        <v/>
      </c>
      <c r="J24" s="74" t="str">
        <f>IF(J$3&gt;0,-'Investment Scenario'!I85/1000000,"")</f>
        <v/>
      </c>
      <c r="K24" s="74" t="str">
        <f>IF(K$3&gt;0,-'Investment Scenario'!J85/1000000,"")</f>
        <v/>
      </c>
      <c r="L24" s="74" t="str">
        <f>IF(L$3&gt;0,-'Investment Scenario'!K85/1000000,"")</f>
        <v/>
      </c>
      <c r="M24" s="74" t="str">
        <f>IF(M$3&gt;0,-'Investment Scenario'!L85/1000000,"")</f>
        <v/>
      </c>
      <c r="N24" s="74" t="str">
        <f>IF(N$3&gt;0,-'Investment Scenario'!M85/1000000,"")</f>
        <v/>
      </c>
      <c r="O24" s="74" t="str">
        <f>IF(O$3&gt;0,-'Investment Scenario'!N85/1000000,"")</f>
        <v/>
      </c>
      <c r="P24" s="74" t="str">
        <f>IF(P$3&gt;0,-'Investment Scenario'!O85/1000000,"")</f>
        <v/>
      </c>
      <c r="Q24" s="74" t="str">
        <f>IF(Q$3&gt;0,-'Investment Scenario'!P85/1000000,"")</f>
        <v/>
      </c>
      <c r="R24" s="74" t="str">
        <f>IF(R$3&gt;0,-'Investment Scenario'!Q85/1000000,"")</f>
        <v/>
      </c>
      <c r="S24" s="74" t="str">
        <f>IF(S$3&gt;0,-'Investment Scenario'!R85/1000000,"")</f>
        <v/>
      </c>
      <c r="T24" s="74" t="str">
        <f>IF(T$3&gt;0,-'Investment Scenario'!S85/1000000,"")</f>
        <v/>
      </c>
      <c r="U24" s="74" t="str">
        <f>IF(U$3&gt;0,-'Investment Scenario'!T85/1000000,"")</f>
        <v/>
      </c>
      <c r="V24" s="74" t="str">
        <f>IF(V$3&gt;0,-'Investment Scenario'!U85/1000000,"")</f>
        <v/>
      </c>
      <c r="W24" s="74" t="str">
        <f>IF(W$3&gt;0,-'Investment Scenario'!V85/1000000,"")</f>
        <v/>
      </c>
      <c r="X24" s="74" t="str">
        <f>IF(X$3&gt;0,-'Investment Scenario'!W85/1000000,"")</f>
        <v/>
      </c>
      <c r="Y24" s="74" t="str">
        <f>IF(Y$3&gt;0,-'Investment Scenario'!X85/1000000,"")</f>
        <v/>
      </c>
      <c r="Z24" s="74" t="str">
        <f>IF(Z$3&gt;0,-'Investment Scenario'!Y85/1000000,"")</f>
        <v/>
      </c>
      <c r="AA24" s="74" t="str">
        <f>IF(AA$3&gt;0,-'Investment Scenario'!Z85/1000000,"")</f>
        <v/>
      </c>
      <c r="AB24" s="74" t="str">
        <f>IF(AB$3&gt;0,-'Investment Scenario'!AA85/1000000,"")</f>
        <v/>
      </c>
      <c r="AC24" s="74" t="str">
        <f>IF(AC$3&gt;0,-'Investment Scenario'!AB85/1000000,"")</f>
        <v/>
      </c>
      <c r="AD24" s="74" t="str">
        <f>IF(AD$3&gt;0,-'Investment Scenario'!AC85/1000000,"")</f>
        <v/>
      </c>
      <c r="AE24" s="74" t="str">
        <f>IF(AE$3&gt;0,-'Investment Scenario'!AD85/1000000,"")</f>
        <v/>
      </c>
      <c r="AF24" s="74" t="str">
        <f>IF(AF$3&gt;0,-'Investment Scenario'!AE85/1000000,"")</f>
        <v/>
      </c>
      <c r="AG24" s="74" t="str">
        <f>IF(AG$3&gt;0,-'Investment Scenario'!AF85/1000000,"")</f>
        <v/>
      </c>
      <c r="AH24" s="74" t="str">
        <f>IF(AH$3&gt;0,-'Investment Scenario'!AG85/1000000,"")</f>
        <v/>
      </c>
      <c r="AI24" s="74" t="str">
        <f>IF(AI$3&gt;0,-'Investment Scenario'!AH85/1000000,"")</f>
        <v/>
      </c>
      <c r="AJ24" s="74" t="str">
        <f>IF(AJ$3&gt;0,-'Investment Scenario'!AI85/1000000,"")</f>
        <v/>
      </c>
      <c r="AK24" s="74" t="str">
        <f>IF(AK$3&gt;0,-'Investment Scenario'!AJ85/1000000,"")</f>
        <v/>
      </c>
      <c r="AL24" s="74" t="str">
        <f>IF(AL$3&gt;0,-'Investment Scenario'!AK85/1000000,"")</f>
        <v/>
      </c>
      <c r="AM24" s="74" t="str">
        <f>IF(AM$3&gt;0,-'Investment Scenario'!AL85/1000000,"")</f>
        <v/>
      </c>
      <c r="AN24" s="74" t="str">
        <f>IF(AN$3&gt;0,-'Investment Scenario'!AM85/1000000,"")</f>
        <v/>
      </c>
      <c r="AO24" s="74" t="str">
        <f>IF(AO$3&gt;0,-'Investment Scenario'!AN85/1000000,"")</f>
        <v/>
      </c>
      <c r="AP24" s="74" t="str">
        <f>IF(AP$3&gt;0,-'Investment Scenario'!AO85/1000000,"")</f>
        <v/>
      </c>
      <c r="AQ24" s="74" t="str">
        <f>IF(AQ$3&gt;0,-'Investment Scenario'!AP85/1000000,"")</f>
        <v/>
      </c>
      <c r="AR24" s="74" t="str">
        <f>IF(AR$3&gt;0,-'Investment Scenario'!AQ85/1000000,"")</f>
        <v/>
      </c>
    </row>
    <row r="25" spans="1:45" s="3" customFormat="1" x14ac:dyDescent="0.25">
      <c r="A25" s="59"/>
      <c r="B25" s="75" t="s">
        <v>161</v>
      </c>
      <c r="C25" s="76" t="s">
        <v>7</v>
      </c>
      <c r="D25" s="77"/>
      <c r="E25" s="78"/>
      <c r="F25" s="79" t="str">
        <f>IF(F$3&gt;0,SUM(F22:F24),"")</f>
        <v/>
      </c>
      <c r="G25" s="79" t="str">
        <f t="shared" ref="G25:AR25" si="4">IF(G$3&gt;0,SUM(G22:G24),"")</f>
        <v/>
      </c>
      <c r="H25" s="79" t="str">
        <f t="shared" si="4"/>
        <v/>
      </c>
      <c r="I25" s="79" t="str">
        <f t="shared" si="4"/>
        <v/>
      </c>
      <c r="J25" s="79" t="str">
        <f>IF(J$3&gt;0,SUM(J22:J24),"")</f>
        <v/>
      </c>
      <c r="K25" s="79" t="str">
        <f t="shared" si="4"/>
        <v/>
      </c>
      <c r="L25" s="79" t="str">
        <f t="shared" si="4"/>
        <v/>
      </c>
      <c r="M25" s="79" t="str">
        <f t="shared" si="4"/>
        <v/>
      </c>
      <c r="N25" s="79" t="str">
        <f t="shared" si="4"/>
        <v/>
      </c>
      <c r="O25" s="79" t="str">
        <f t="shared" si="4"/>
        <v/>
      </c>
      <c r="P25" s="79" t="str">
        <f t="shared" si="4"/>
        <v/>
      </c>
      <c r="Q25" s="79" t="str">
        <f t="shared" si="4"/>
        <v/>
      </c>
      <c r="R25" s="79" t="str">
        <f t="shared" si="4"/>
        <v/>
      </c>
      <c r="S25" s="79" t="str">
        <f t="shared" si="4"/>
        <v/>
      </c>
      <c r="T25" s="79" t="str">
        <f t="shared" si="4"/>
        <v/>
      </c>
      <c r="U25" s="79" t="str">
        <f t="shared" si="4"/>
        <v/>
      </c>
      <c r="V25" s="79" t="str">
        <f t="shared" si="4"/>
        <v/>
      </c>
      <c r="W25" s="79" t="str">
        <f t="shared" si="4"/>
        <v/>
      </c>
      <c r="X25" s="79" t="str">
        <f t="shared" si="4"/>
        <v/>
      </c>
      <c r="Y25" s="79" t="str">
        <f t="shared" si="4"/>
        <v/>
      </c>
      <c r="Z25" s="79" t="str">
        <f t="shared" si="4"/>
        <v/>
      </c>
      <c r="AA25" s="79" t="str">
        <f t="shared" si="4"/>
        <v/>
      </c>
      <c r="AB25" s="79" t="str">
        <f t="shared" si="4"/>
        <v/>
      </c>
      <c r="AC25" s="79" t="str">
        <f t="shared" si="4"/>
        <v/>
      </c>
      <c r="AD25" s="79" t="str">
        <f t="shared" si="4"/>
        <v/>
      </c>
      <c r="AE25" s="79" t="str">
        <f t="shared" si="4"/>
        <v/>
      </c>
      <c r="AF25" s="79" t="str">
        <f t="shared" si="4"/>
        <v/>
      </c>
      <c r="AG25" s="79" t="str">
        <f t="shared" si="4"/>
        <v/>
      </c>
      <c r="AH25" s="79" t="str">
        <f t="shared" si="4"/>
        <v/>
      </c>
      <c r="AI25" s="79" t="str">
        <f t="shared" si="4"/>
        <v/>
      </c>
      <c r="AJ25" s="79" t="str">
        <f t="shared" si="4"/>
        <v/>
      </c>
      <c r="AK25" s="79" t="str">
        <f t="shared" si="4"/>
        <v/>
      </c>
      <c r="AL25" s="79" t="str">
        <f t="shared" si="4"/>
        <v/>
      </c>
      <c r="AM25" s="79" t="str">
        <f t="shared" si="4"/>
        <v/>
      </c>
      <c r="AN25" s="79" t="str">
        <f t="shared" si="4"/>
        <v/>
      </c>
      <c r="AO25" s="79" t="str">
        <f t="shared" si="4"/>
        <v/>
      </c>
      <c r="AP25" s="79" t="str">
        <f t="shared" si="4"/>
        <v/>
      </c>
      <c r="AQ25" s="79" t="str">
        <f t="shared" si="4"/>
        <v/>
      </c>
      <c r="AR25" s="79" t="str">
        <f t="shared" si="4"/>
        <v/>
      </c>
      <c r="AS25" s="40"/>
    </row>
    <row r="26" spans="1:45" s="3" customFormat="1" x14ac:dyDescent="0.25">
      <c r="C26" s="65"/>
      <c r="D26" s="10"/>
      <c r="E26" s="10"/>
      <c r="F26" s="31"/>
      <c r="G26" s="31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</row>
    <row r="27" spans="1:45" s="1" customFormat="1" x14ac:dyDescent="0.25">
      <c r="A27" s="58"/>
      <c r="B27" s="82" t="s">
        <v>9</v>
      </c>
      <c r="C27" s="83" t="s">
        <v>7</v>
      </c>
      <c r="D27" s="58"/>
      <c r="E27" s="60"/>
      <c r="F27" s="84">
        <f>IF(F$3&gt;0,SUM(F19,F25),0)</f>
        <v>0</v>
      </c>
      <c r="G27" s="84">
        <f t="shared" ref="G27:AR27" si="5">IF(G$3&gt;0,SUM(G19,G25),0)</f>
        <v>0</v>
      </c>
      <c r="H27" s="84">
        <f t="shared" si="5"/>
        <v>0</v>
      </c>
      <c r="I27" s="84">
        <f t="shared" si="5"/>
        <v>0</v>
      </c>
      <c r="J27" s="84">
        <f t="shared" si="5"/>
        <v>0</v>
      </c>
      <c r="K27" s="84">
        <f t="shared" si="5"/>
        <v>0</v>
      </c>
      <c r="L27" s="84">
        <f t="shared" si="5"/>
        <v>0</v>
      </c>
      <c r="M27" s="84">
        <f t="shared" si="5"/>
        <v>0</v>
      </c>
      <c r="N27" s="84">
        <f t="shared" si="5"/>
        <v>0</v>
      </c>
      <c r="O27" s="84">
        <f t="shared" si="5"/>
        <v>0</v>
      </c>
      <c r="P27" s="84">
        <f t="shared" si="5"/>
        <v>0</v>
      </c>
      <c r="Q27" s="84">
        <f t="shared" si="5"/>
        <v>0</v>
      </c>
      <c r="R27" s="84">
        <f t="shared" si="5"/>
        <v>0</v>
      </c>
      <c r="S27" s="84">
        <f t="shared" si="5"/>
        <v>0</v>
      </c>
      <c r="T27" s="84">
        <f t="shared" si="5"/>
        <v>0</v>
      </c>
      <c r="U27" s="84">
        <f t="shared" si="5"/>
        <v>0</v>
      </c>
      <c r="V27" s="84">
        <f t="shared" si="5"/>
        <v>0</v>
      </c>
      <c r="W27" s="84">
        <f t="shared" si="5"/>
        <v>0</v>
      </c>
      <c r="X27" s="84">
        <f t="shared" si="5"/>
        <v>0</v>
      </c>
      <c r="Y27" s="84">
        <f t="shared" si="5"/>
        <v>0</v>
      </c>
      <c r="Z27" s="84">
        <f t="shared" si="5"/>
        <v>0</v>
      </c>
      <c r="AA27" s="84">
        <f t="shared" si="5"/>
        <v>0</v>
      </c>
      <c r="AB27" s="84">
        <f t="shared" si="5"/>
        <v>0</v>
      </c>
      <c r="AC27" s="84">
        <f t="shared" si="5"/>
        <v>0</v>
      </c>
      <c r="AD27" s="84">
        <f t="shared" si="5"/>
        <v>0</v>
      </c>
      <c r="AE27" s="84">
        <f t="shared" si="5"/>
        <v>0</v>
      </c>
      <c r="AF27" s="84">
        <f t="shared" si="5"/>
        <v>0</v>
      </c>
      <c r="AG27" s="84">
        <f t="shared" si="5"/>
        <v>0</v>
      </c>
      <c r="AH27" s="84">
        <f t="shared" si="5"/>
        <v>0</v>
      </c>
      <c r="AI27" s="84">
        <f t="shared" si="5"/>
        <v>0</v>
      </c>
      <c r="AJ27" s="84">
        <f t="shared" si="5"/>
        <v>0</v>
      </c>
      <c r="AK27" s="84">
        <f t="shared" si="5"/>
        <v>0</v>
      </c>
      <c r="AL27" s="84">
        <f t="shared" si="5"/>
        <v>0</v>
      </c>
      <c r="AM27" s="84">
        <f t="shared" si="5"/>
        <v>0</v>
      </c>
      <c r="AN27" s="84">
        <f t="shared" si="5"/>
        <v>0</v>
      </c>
      <c r="AO27" s="84">
        <f t="shared" si="5"/>
        <v>0</v>
      </c>
      <c r="AP27" s="84">
        <f t="shared" si="5"/>
        <v>0</v>
      </c>
      <c r="AQ27" s="84">
        <f t="shared" si="5"/>
        <v>0</v>
      </c>
      <c r="AR27" s="84">
        <f t="shared" si="5"/>
        <v>0</v>
      </c>
    </row>
    <row r="28" spans="1:45" s="20" customFormat="1" x14ac:dyDescent="0.25">
      <c r="A28" s="85"/>
      <c r="B28" s="86" t="s">
        <v>10</v>
      </c>
      <c r="C28" s="87" t="s">
        <v>11</v>
      </c>
      <c r="D28" s="85"/>
      <c r="E28" s="88"/>
      <c r="F28" s="89" t="str">
        <f>IFERROR(F27/F19,"n/a")</f>
        <v>n/a</v>
      </c>
      <c r="G28" s="89" t="str">
        <f t="shared" ref="G28:AR28" si="6">IFERROR(G27/G19,"n/a")</f>
        <v>n/a</v>
      </c>
      <c r="H28" s="89" t="str">
        <f t="shared" si="6"/>
        <v>n/a</v>
      </c>
      <c r="I28" s="89" t="str">
        <f t="shared" si="6"/>
        <v>n/a</v>
      </c>
      <c r="J28" s="89" t="str">
        <f t="shared" si="6"/>
        <v>n/a</v>
      </c>
      <c r="K28" s="89" t="str">
        <f t="shared" si="6"/>
        <v>n/a</v>
      </c>
      <c r="L28" s="89" t="str">
        <f t="shared" si="6"/>
        <v>n/a</v>
      </c>
      <c r="M28" s="89" t="str">
        <f t="shared" si="6"/>
        <v>n/a</v>
      </c>
      <c r="N28" s="89" t="str">
        <f t="shared" si="6"/>
        <v>n/a</v>
      </c>
      <c r="O28" s="89" t="str">
        <f t="shared" si="6"/>
        <v>n/a</v>
      </c>
      <c r="P28" s="89" t="str">
        <f t="shared" si="6"/>
        <v>n/a</v>
      </c>
      <c r="Q28" s="89" t="str">
        <f t="shared" si="6"/>
        <v>n/a</v>
      </c>
      <c r="R28" s="89" t="str">
        <f t="shared" si="6"/>
        <v>n/a</v>
      </c>
      <c r="S28" s="89" t="str">
        <f t="shared" si="6"/>
        <v>n/a</v>
      </c>
      <c r="T28" s="89" t="str">
        <f t="shared" si="6"/>
        <v>n/a</v>
      </c>
      <c r="U28" s="89" t="str">
        <f t="shared" si="6"/>
        <v>n/a</v>
      </c>
      <c r="V28" s="89" t="str">
        <f t="shared" si="6"/>
        <v>n/a</v>
      </c>
      <c r="W28" s="89" t="str">
        <f t="shared" si="6"/>
        <v>n/a</v>
      </c>
      <c r="X28" s="89" t="str">
        <f t="shared" si="6"/>
        <v>n/a</v>
      </c>
      <c r="Y28" s="89" t="str">
        <f t="shared" si="6"/>
        <v>n/a</v>
      </c>
      <c r="Z28" s="89" t="str">
        <f t="shared" si="6"/>
        <v>n/a</v>
      </c>
      <c r="AA28" s="89" t="str">
        <f t="shared" si="6"/>
        <v>n/a</v>
      </c>
      <c r="AB28" s="89" t="str">
        <f t="shared" si="6"/>
        <v>n/a</v>
      </c>
      <c r="AC28" s="89" t="str">
        <f t="shared" si="6"/>
        <v>n/a</v>
      </c>
      <c r="AD28" s="89" t="str">
        <f t="shared" si="6"/>
        <v>n/a</v>
      </c>
      <c r="AE28" s="89" t="str">
        <f t="shared" si="6"/>
        <v>n/a</v>
      </c>
      <c r="AF28" s="89" t="str">
        <f t="shared" si="6"/>
        <v>n/a</v>
      </c>
      <c r="AG28" s="89" t="str">
        <f t="shared" si="6"/>
        <v>n/a</v>
      </c>
      <c r="AH28" s="89" t="str">
        <f t="shared" si="6"/>
        <v>n/a</v>
      </c>
      <c r="AI28" s="89" t="str">
        <f t="shared" si="6"/>
        <v>n/a</v>
      </c>
      <c r="AJ28" s="89" t="str">
        <f t="shared" si="6"/>
        <v>n/a</v>
      </c>
      <c r="AK28" s="89" t="str">
        <f t="shared" si="6"/>
        <v>n/a</v>
      </c>
      <c r="AL28" s="89" t="str">
        <f t="shared" si="6"/>
        <v>n/a</v>
      </c>
      <c r="AM28" s="89" t="str">
        <f t="shared" si="6"/>
        <v>n/a</v>
      </c>
      <c r="AN28" s="89" t="str">
        <f t="shared" si="6"/>
        <v>n/a</v>
      </c>
      <c r="AO28" s="89" t="str">
        <f t="shared" si="6"/>
        <v>n/a</v>
      </c>
      <c r="AP28" s="89" t="str">
        <f t="shared" si="6"/>
        <v>n/a</v>
      </c>
      <c r="AQ28" s="89" t="str">
        <f t="shared" si="6"/>
        <v>n/a</v>
      </c>
      <c r="AR28" s="89" t="str">
        <f t="shared" si="6"/>
        <v>n/a</v>
      </c>
    </row>
    <row r="29" spans="1:45" s="40" customFormat="1" x14ac:dyDescent="0.25">
      <c r="A29" s="85"/>
      <c r="B29" s="61" t="s">
        <v>12</v>
      </c>
      <c r="C29" s="62" t="s">
        <v>7</v>
      </c>
      <c r="D29" s="223" t="str">
        <f>IF(ROUND(SUM(F29:AR29),1)=ROUND(D40,1),"odpisy v pořádku/D&amp;A is OK","odpisy nesedí/D&amp;A is not OK")</f>
        <v>odpisy v pořádku/D&amp;A is OK</v>
      </c>
      <c r="E29" s="64"/>
      <c r="F29" s="90">
        <f>IF(F3&gt;0,IF(F3&lt;=$D$41,SUM($D$40)/$D$41,0),0)</f>
        <v>0</v>
      </c>
      <c r="G29" s="90">
        <f t="shared" ref="G29:AR29" si="7">IF(G3&gt;0,IF(G3&lt;=$D$41,SUM($D$40)/$D$41,0),0)</f>
        <v>0</v>
      </c>
      <c r="H29" s="90">
        <f t="shared" si="7"/>
        <v>0</v>
      </c>
      <c r="I29" s="90">
        <f t="shared" si="7"/>
        <v>0</v>
      </c>
      <c r="J29" s="90">
        <f t="shared" si="7"/>
        <v>0</v>
      </c>
      <c r="K29" s="90">
        <f t="shared" si="7"/>
        <v>0</v>
      </c>
      <c r="L29" s="90">
        <f t="shared" si="7"/>
        <v>0</v>
      </c>
      <c r="M29" s="90">
        <f t="shared" si="7"/>
        <v>0</v>
      </c>
      <c r="N29" s="90">
        <f t="shared" si="7"/>
        <v>0</v>
      </c>
      <c r="O29" s="90">
        <f t="shared" si="7"/>
        <v>0</v>
      </c>
      <c r="P29" s="90">
        <f t="shared" si="7"/>
        <v>0</v>
      </c>
      <c r="Q29" s="90">
        <f t="shared" si="7"/>
        <v>0</v>
      </c>
      <c r="R29" s="90">
        <f t="shared" si="7"/>
        <v>0</v>
      </c>
      <c r="S29" s="90">
        <f t="shared" si="7"/>
        <v>0</v>
      </c>
      <c r="T29" s="90">
        <f t="shared" si="7"/>
        <v>0</v>
      </c>
      <c r="U29" s="90">
        <f t="shared" si="7"/>
        <v>0</v>
      </c>
      <c r="V29" s="90">
        <f t="shared" si="7"/>
        <v>0</v>
      </c>
      <c r="W29" s="90">
        <f t="shared" si="7"/>
        <v>0</v>
      </c>
      <c r="X29" s="90">
        <f t="shared" si="7"/>
        <v>0</v>
      </c>
      <c r="Y29" s="90">
        <f t="shared" si="7"/>
        <v>0</v>
      </c>
      <c r="Z29" s="90">
        <f t="shared" si="7"/>
        <v>0</v>
      </c>
      <c r="AA29" s="90">
        <f t="shared" si="7"/>
        <v>0</v>
      </c>
      <c r="AB29" s="90">
        <f t="shared" si="7"/>
        <v>0</v>
      </c>
      <c r="AC29" s="90">
        <f t="shared" si="7"/>
        <v>0</v>
      </c>
      <c r="AD29" s="90">
        <f t="shared" si="7"/>
        <v>0</v>
      </c>
      <c r="AE29" s="90">
        <f t="shared" si="7"/>
        <v>0</v>
      </c>
      <c r="AF29" s="90">
        <f t="shared" si="7"/>
        <v>0</v>
      </c>
      <c r="AG29" s="90">
        <f t="shared" si="7"/>
        <v>0</v>
      </c>
      <c r="AH29" s="90">
        <f t="shared" si="7"/>
        <v>0</v>
      </c>
      <c r="AI29" s="90">
        <f t="shared" si="7"/>
        <v>0</v>
      </c>
      <c r="AJ29" s="90">
        <f t="shared" si="7"/>
        <v>0</v>
      </c>
      <c r="AK29" s="90">
        <f t="shared" si="7"/>
        <v>0</v>
      </c>
      <c r="AL29" s="90">
        <f t="shared" si="7"/>
        <v>0</v>
      </c>
      <c r="AM29" s="90">
        <f t="shared" si="7"/>
        <v>0</v>
      </c>
      <c r="AN29" s="90">
        <f t="shared" si="7"/>
        <v>0</v>
      </c>
      <c r="AO29" s="90">
        <f t="shared" si="7"/>
        <v>0</v>
      </c>
      <c r="AP29" s="90">
        <f t="shared" si="7"/>
        <v>0</v>
      </c>
      <c r="AQ29" s="90">
        <f t="shared" si="7"/>
        <v>0</v>
      </c>
      <c r="AR29" s="90">
        <f t="shared" si="7"/>
        <v>0</v>
      </c>
    </row>
    <row r="30" spans="1:45" s="1" customFormat="1" x14ac:dyDescent="0.25">
      <c r="A30" s="58"/>
      <c r="B30" s="82" t="s">
        <v>13</v>
      </c>
      <c r="C30" s="83" t="s">
        <v>7</v>
      </c>
      <c r="D30" s="58"/>
      <c r="E30" s="64"/>
      <c r="F30" s="84">
        <f t="shared" ref="F30:AR30" si="8">IF(F$3&gt;0,F27+F29,0)</f>
        <v>0</v>
      </c>
      <c r="G30" s="84">
        <f t="shared" si="8"/>
        <v>0</v>
      </c>
      <c r="H30" s="84">
        <f>IF(H$3&gt;0,H27+H29,0)</f>
        <v>0</v>
      </c>
      <c r="I30" s="84">
        <f>IF(I$3&gt;0,I27+I29,0)</f>
        <v>0</v>
      </c>
      <c r="J30" s="84">
        <f t="shared" si="8"/>
        <v>0</v>
      </c>
      <c r="K30" s="84">
        <f t="shared" si="8"/>
        <v>0</v>
      </c>
      <c r="L30" s="84">
        <f t="shared" si="8"/>
        <v>0</v>
      </c>
      <c r="M30" s="84">
        <f t="shared" si="8"/>
        <v>0</v>
      </c>
      <c r="N30" s="84">
        <f t="shared" si="8"/>
        <v>0</v>
      </c>
      <c r="O30" s="84">
        <f t="shared" si="8"/>
        <v>0</v>
      </c>
      <c r="P30" s="84">
        <f t="shared" si="8"/>
        <v>0</v>
      </c>
      <c r="Q30" s="84">
        <f t="shared" si="8"/>
        <v>0</v>
      </c>
      <c r="R30" s="84">
        <f t="shared" si="8"/>
        <v>0</v>
      </c>
      <c r="S30" s="84">
        <f t="shared" si="8"/>
        <v>0</v>
      </c>
      <c r="T30" s="84">
        <f t="shared" si="8"/>
        <v>0</v>
      </c>
      <c r="U30" s="84">
        <f t="shared" si="8"/>
        <v>0</v>
      </c>
      <c r="V30" s="84">
        <f t="shared" si="8"/>
        <v>0</v>
      </c>
      <c r="W30" s="84">
        <f t="shared" si="8"/>
        <v>0</v>
      </c>
      <c r="X30" s="84">
        <f t="shared" si="8"/>
        <v>0</v>
      </c>
      <c r="Y30" s="84">
        <f t="shared" si="8"/>
        <v>0</v>
      </c>
      <c r="Z30" s="84">
        <f t="shared" si="8"/>
        <v>0</v>
      </c>
      <c r="AA30" s="84">
        <f t="shared" si="8"/>
        <v>0</v>
      </c>
      <c r="AB30" s="84">
        <f t="shared" si="8"/>
        <v>0</v>
      </c>
      <c r="AC30" s="84">
        <f t="shared" si="8"/>
        <v>0</v>
      </c>
      <c r="AD30" s="84">
        <f t="shared" si="8"/>
        <v>0</v>
      </c>
      <c r="AE30" s="84">
        <f t="shared" si="8"/>
        <v>0</v>
      </c>
      <c r="AF30" s="84">
        <f t="shared" si="8"/>
        <v>0</v>
      </c>
      <c r="AG30" s="84">
        <f t="shared" si="8"/>
        <v>0</v>
      </c>
      <c r="AH30" s="84">
        <f t="shared" si="8"/>
        <v>0</v>
      </c>
      <c r="AI30" s="84">
        <f t="shared" si="8"/>
        <v>0</v>
      </c>
      <c r="AJ30" s="84">
        <f t="shared" si="8"/>
        <v>0</v>
      </c>
      <c r="AK30" s="84">
        <f t="shared" si="8"/>
        <v>0</v>
      </c>
      <c r="AL30" s="84">
        <f t="shared" si="8"/>
        <v>0</v>
      </c>
      <c r="AM30" s="84">
        <f t="shared" si="8"/>
        <v>0</v>
      </c>
      <c r="AN30" s="84">
        <f t="shared" si="8"/>
        <v>0</v>
      </c>
      <c r="AO30" s="84">
        <f t="shared" si="8"/>
        <v>0</v>
      </c>
      <c r="AP30" s="84">
        <f t="shared" si="8"/>
        <v>0</v>
      </c>
      <c r="AQ30" s="84">
        <f t="shared" si="8"/>
        <v>0</v>
      </c>
      <c r="AR30" s="84">
        <f t="shared" si="8"/>
        <v>0</v>
      </c>
    </row>
    <row r="31" spans="1:45" s="3" customFormat="1" x14ac:dyDescent="0.25">
      <c r="A31" s="58"/>
      <c r="B31" s="40" t="s">
        <v>14</v>
      </c>
      <c r="C31" s="62" t="s">
        <v>7</v>
      </c>
      <c r="D31" s="91">
        <f>'Investment Scenario'!B36</f>
        <v>0</v>
      </c>
      <c r="E31" s="64"/>
      <c r="F31" s="129">
        <f>(SUM('Investment Scenario'!$E$38:'Investment Scenario'!E38)-SUM('Investment Scenario'!$E$39:'Investment Scenario'!E39))/1000000</f>
        <v>0</v>
      </c>
      <c r="G31" s="129" t="e">
        <f>(SUM('Investment Scenario'!$E$38:'Investment Scenario'!F38)-SUM('Investment Scenario'!$E$39:'Investment Scenario'!F39))/1000000</f>
        <v>#DIV/0!</v>
      </c>
      <c r="H31" s="129" t="e">
        <f>(SUM('Investment Scenario'!$E$38:'Investment Scenario'!G38)-SUM('Investment Scenario'!$E$39:'Investment Scenario'!G39))/1000000</f>
        <v>#DIV/0!</v>
      </c>
      <c r="I31" s="129" t="e">
        <f>(SUM('Investment Scenario'!$E$38:'Investment Scenario'!H38)-SUM('Investment Scenario'!$E$39:'Investment Scenario'!H39))/1000000</f>
        <v>#DIV/0!</v>
      </c>
      <c r="J31" s="129" t="e">
        <f>(SUM('Investment Scenario'!$E$38:'Investment Scenario'!I38)-SUM('Investment Scenario'!$E$39:'Investment Scenario'!I39))/1000000</f>
        <v>#DIV/0!</v>
      </c>
      <c r="K31" s="129" t="e">
        <f>(SUM('Investment Scenario'!$E$38:'Investment Scenario'!J38)-SUM('Investment Scenario'!$E$39:'Investment Scenario'!J39))/1000000</f>
        <v>#DIV/0!</v>
      </c>
      <c r="L31" s="129" t="e">
        <f>(SUM('Investment Scenario'!$E$38:'Investment Scenario'!K38)-SUM('Investment Scenario'!$E$39:'Investment Scenario'!K39))/1000000</f>
        <v>#DIV/0!</v>
      </c>
      <c r="M31" s="129" t="e">
        <f>(SUM('Investment Scenario'!$E$38:'Investment Scenario'!L38)-SUM('Investment Scenario'!$E$39:'Investment Scenario'!L39))/1000000</f>
        <v>#DIV/0!</v>
      </c>
      <c r="N31" s="129" t="e">
        <f>(SUM('Investment Scenario'!$E$38:'Investment Scenario'!M38)-SUM('Investment Scenario'!$E$39:'Investment Scenario'!M39))/1000000</f>
        <v>#DIV/0!</v>
      </c>
      <c r="O31" s="129" t="e">
        <f>(SUM('Investment Scenario'!$E$38:'Investment Scenario'!N38)-SUM('Investment Scenario'!$E$39:'Investment Scenario'!N39))/1000000</f>
        <v>#DIV/0!</v>
      </c>
      <c r="P31" s="129" t="e">
        <f>(SUM('Investment Scenario'!$E$38:'Investment Scenario'!O38)-SUM('Investment Scenario'!$E$39:'Investment Scenario'!O39))/1000000</f>
        <v>#DIV/0!</v>
      </c>
      <c r="Q31" s="129" t="e">
        <f>(SUM('Investment Scenario'!$E$38:'Investment Scenario'!P38)-SUM('Investment Scenario'!$E$39:'Investment Scenario'!P39))/1000000</f>
        <v>#DIV/0!</v>
      </c>
      <c r="R31" s="129" t="e">
        <f>(SUM('Investment Scenario'!$E$38:'Investment Scenario'!Q38)-SUM('Investment Scenario'!$E$39:'Investment Scenario'!Q39))/1000000</f>
        <v>#DIV/0!</v>
      </c>
      <c r="S31" s="129" t="e">
        <f>(SUM('Investment Scenario'!$E$38:'Investment Scenario'!R38)-SUM('Investment Scenario'!$E$39:'Investment Scenario'!R39))/1000000</f>
        <v>#DIV/0!</v>
      </c>
      <c r="T31" s="129" t="e">
        <f>(SUM('Investment Scenario'!$E$38:'Investment Scenario'!S38)-SUM('Investment Scenario'!$E$39:'Investment Scenario'!S39))/1000000</f>
        <v>#DIV/0!</v>
      </c>
      <c r="U31" s="129" t="e">
        <f>(SUM('Investment Scenario'!$E$38:'Investment Scenario'!T38)-SUM('Investment Scenario'!$E$39:'Investment Scenario'!T39))/1000000</f>
        <v>#DIV/0!</v>
      </c>
      <c r="V31" s="129" t="e">
        <f>(SUM('Investment Scenario'!$E$38:'Investment Scenario'!U38)-SUM('Investment Scenario'!$E$39:'Investment Scenario'!U39))/1000000</f>
        <v>#DIV/0!</v>
      </c>
      <c r="W31" s="129" t="e">
        <f>(SUM('Investment Scenario'!$E$38:'Investment Scenario'!V38)-SUM('Investment Scenario'!$E$39:'Investment Scenario'!V39))/1000000</f>
        <v>#DIV/0!</v>
      </c>
      <c r="X31" s="129" t="e">
        <f>(SUM('Investment Scenario'!$E$38:'Investment Scenario'!W38)-SUM('Investment Scenario'!$E$39:'Investment Scenario'!W39))/1000000</f>
        <v>#DIV/0!</v>
      </c>
      <c r="Y31" s="129" t="e">
        <f>(SUM('Investment Scenario'!$E$38:'Investment Scenario'!X38)-SUM('Investment Scenario'!$E$39:'Investment Scenario'!X39))/1000000</f>
        <v>#DIV/0!</v>
      </c>
      <c r="Z31" s="129" t="e">
        <f>(SUM('Investment Scenario'!$E$38:'Investment Scenario'!Y38)-SUM('Investment Scenario'!$E$39:'Investment Scenario'!Y39))/1000000</f>
        <v>#DIV/0!</v>
      </c>
      <c r="AA31" s="129" t="e">
        <f>(SUM('Investment Scenario'!$E$38:'Investment Scenario'!Z38)-SUM('Investment Scenario'!$E$39:'Investment Scenario'!Z39))/1000000</f>
        <v>#DIV/0!</v>
      </c>
      <c r="AB31" s="129" t="e">
        <f>(SUM('Investment Scenario'!$E$38:'Investment Scenario'!AA38)-SUM('Investment Scenario'!$E$39:'Investment Scenario'!AA39))/1000000</f>
        <v>#DIV/0!</v>
      </c>
      <c r="AC31" s="129" t="e">
        <f>(SUM('Investment Scenario'!$E$38:'Investment Scenario'!AB38)-SUM('Investment Scenario'!$E$39:'Investment Scenario'!AB39))/1000000</f>
        <v>#DIV/0!</v>
      </c>
      <c r="AD31" s="129" t="e">
        <f>(SUM('Investment Scenario'!$E$38:'Investment Scenario'!AC38)-SUM('Investment Scenario'!$E$39:'Investment Scenario'!AC39))/1000000</f>
        <v>#DIV/0!</v>
      </c>
      <c r="AE31" s="129" t="e">
        <f>(SUM('Investment Scenario'!$E$38:'Investment Scenario'!AD38)-SUM('Investment Scenario'!$E$39:'Investment Scenario'!AD39))/1000000</f>
        <v>#DIV/0!</v>
      </c>
      <c r="AF31" s="129" t="e">
        <f>(SUM('Investment Scenario'!$E$38:'Investment Scenario'!AE38)-SUM('Investment Scenario'!$E$39:'Investment Scenario'!AE39))/1000000</f>
        <v>#DIV/0!</v>
      </c>
      <c r="AG31" s="129" t="e">
        <f>(SUM('Investment Scenario'!$E$38:'Investment Scenario'!AF38)-SUM('Investment Scenario'!$E$39:'Investment Scenario'!AF39))/1000000</f>
        <v>#DIV/0!</v>
      </c>
      <c r="AH31" s="129" t="e">
        <f>(SUM('Investment Scenario'!$E$38:'Investment Scenario'!AG38)-SUM('Investment Scenario'!$E$39:'Investment Scenario'!AG39))/1000000</f>
        <v>#DIV/0!</v>
      </c>
      <c r="AI31" s="129" t="e">
        <f>(SUM('Investment Scenario'!$E$38:'Investment Scenario'!AH38)-SUM('Investment Scenario'!$E$39:'Investment Scenario'!AH39))/1000000</f>
        <v>#DIV/0!</v>
      </c>
      <c r="AJ31" s="129" t="e">
        <f>(SUM('Investment Scenario'!$E$38:'Investment Scenario'!AI38)-SUM('Investment Scenario'!$E$39:'Investment Scenario'!AI39))/1000000</f>
        <v>#DIV/0!</v>
      </c>
      <c r="AK31" s="129" t="e">
        <f>(SUM('Investment Scenario'!$E$38:'Investment Scenario'!AJ38)-SUM('Investment Scenario'!$E$39:'Investment Scenario'!AJ39))/1000000</f>
        <v>#DIV/0!</v>
      </c>
      <c r="AL31" s="129" t="e">
        <f>(SUM('Investment Scenario'!$E$38:'Investment Scenario'!AK38)-SUM('Investment Scenario'!$E$39:'Investment Scenario'!AK39))/1000000</f>
        <v>#DIV/0!</v>
      </c>
      <c r="AM31" s="129" t="e">
        <f>(SUM('Investment Scenario'!$E$38:'Investment Scenario'!AL38)-SUM('Investment Scenario'!$E$39:'Investment Scenario'!AL39))/1000000</f>
        <v>#DIV/0!</v>
      </c>
      <c r="AN31" s="129" t="e">
        <f>(SUM('Investment Scenario'!$E$38:'Investment Scenario'!AM38)-SUM('Investment Scenario'!$E$39:'Investment Scenario'!AM39))/1000000</f>
        <v>#DIV/0!</v>
      </c>
      <c r="AO31" s="129" t="e">
        <f>(SUM('Investment Scenario'!$E$38:'Investment Scenario'!AN38)-SUM('Investment Scenario'!$E$39:'Investment Scenario'!AN39))/1000000</f>
        <v>#DIV/0!</v>
      </c>
      <c r="AP31" s="129" t="e">
        <f>(SUM('Investment Scenario'!$E$38:'Investment Scenario'!AO38)-SUM('Investment Scenario'!$E$39:'Investment Scenario'!AO39))/1000000</f>
        <v>#DIV/0!</v>
      </c>
      <c r="AQ31" s="129" t="e">
        <f>(SUM('Investment Scenario'!$E$38:'Investment Scenario'!AP38)-SUM('Investment Scenario'!$E$39:'Investment Scenario'!AP39))/1000000</f>
        <v>#DIV/0!</v>
      </c>
      <c r="AR31" s="129" t="e">
        <f>(SUM('Investment Scenario'!$E$38:'Investment Scenario'!AQ38)-SUM('Investment Scenario'!$E$39:'Investment Scenario'!AQ39))/1000000</f>
        <v>#DIV/0!</v>
      </c>
    </row>
    <row r="32" spans="1:45" s="3" customFormat="1" x14ac:dyDescent="0.25">
      <c r="A32" s="58"/>
      <c r="B32" s="40" t="s">
        <v>15</v>
      </c>
      <c r="C32" s="87" t="s">
        <v>11</v>
      </c>
      <c r="D32" s="1"/>
      <c r="E32" s="64"/>
      <c r="F32" s="130">
        <f>'Investment Scenario'!E37</f>
        <v>0</v>
      </c>
      <c r="G32" s="130">
        <f>'Investment Scenario'!F37</f>
        <v>0</v>
      </c>
      <c r="H32" s="130">
        <f>'Investment Scenario'!G37</f>
        <v>0</v>
      </c>
      <c r="I32" s="130">
        <f>'Investment Scenario'!H37</f>
        <v>0</v>
      </c>
      <c r="J32" s="130">
        <f>'Investment Scenario'!I37</f>
        <v>0</v>
      </c>
      <c r="K32" s="130">
        <f>'Investment Scenario'!J37</f>
        <v>0</v>
      </c>
      <c r="L32" s="130">
        <f>'Investment Scenario'!K37</f>
        <v>0</v>
      </c>
      <c r="M32" s="130">
        <f>'Investment Scenario'!L37</f>
        <v>0</v>
      </c>
      <c r="N32" s="130">
        <f>'Investment Scenario'!M37</f>
        <v>0</v>
      </c>
      <c r="O32" s="130">
        <f>'Investment Scenario'!N37</f>
        <v>0</v>
      </c>
      <c r="P32" s="130">
        <f>'Investment Scenario'!O37</f>
        <v>0</v>
      </c>
      <c r="Q32" s="130">
        <f>'Investment Scenario'!P37</f>
        <v>0</v>
      </c>
      <c r="R32" s="130">
        <f>'Investment Scenario'!Q37</f>
        <v>0</v>
      </c>
      <c r="S32" s="130">
        <f>'Investment Scenario'!R37</f>
        <v>0</v>
      </c>
      <c r="T32" s="130">
        <f>'Investment Scenario'!S37</f>
        <v>0</v>
      </c>
      <c r="U32" s="130">
        <f>'Investment Scenario'!T37</f>
        <v>0</v>
      </c>
      <c r="V32" s="130">
        <f>'Investment Scenario'!U37</f>
        <v>0</v>
      </c>
      <c r="W32" s="130">
        <f>'Investment Scenario'!V37</f>
        <v>0</v>
      </c>
      <c r="X32" s="130">
        <f>'Investment Scenario'!W37</f>
        <v>0</v>
      </c>
      <c r="Y32" s="130">
        <f>'Investment Scenario'!X37</f>
        <v>0</v>
      </c>
      <c r="Z32" s="130">
        <f>'Investment Scenario'!Y37</f>
        <v>0</v>
      </c>
      <c r="AA32" s="130">
        <f>'Investment Scenario'!Z37</f>
        <v>0</v>
      </c>
      <c r="AB32" s="130">
        <f>'Investment Scenario'!AA37</f>
        <v>0</v>
      </c>
      <c r="AC32" s="130">
        <f>'Investment Scenario'!AB37</f>
        <v>0</v>
      </c>
      <c r="AD32" s="130">
        <f>'Investment Scenario'!AC37</f>
        <v>0</v>
      </c>
      <c r="AE32" s="130">
        <f>'Investment Scenario'!AD37</f>
        <v>0</v>
      </c>
      <c r="AF32" s="130">
        <f>'Investment Scenario'!AE37</f>
        <v>0</v>
      </c>
      <c r="AG32" s="130">
        <f>'Investment Scenario'!AF37</f>
        <v>0</v>
      </c>
      <c r="AH32" s="130">
        <f>'Investment Scenario'!AG37</f>
        <v>0</v>
      </c>
      <c r="AI32" s="130">
        <f>'Investment Scenario'!AH37</f>
        <v>0</v>
      </c>
      <c r="AJ32" s="130">
        <f>'Investment Scenario'!AI37</f>
        <v>0</v>
      </c>
      <c r="AK32" s="130">
        <f>'Investment Scenario'!AJ37</f>
        <v>0</v>
      </c>
      <c r="AL32" s="130">
        <f>'Investment Scenario'!AK37</f>
        <v>0</v>
      </c>
      <c r="AM32" s="130">
        <f>'Investment Scenario'!AL37</f>
        <v>0</v>
      </c>
      <c r="AN32" s="130">
        <f>'Investment Scenario'!AM37</f>
        <v>0</v>
      </c>
      <c r="AO32" s="130">
        <f>'Investment Scenario'!AN37</f>
        <v>0</v>
      </c>
      <c r="AP32" s="130">
        <f>'Investment Scenario'!AO37</f>
        <v>0</v>
      </c>
      <c r="AQ32" s="130">
        <f>'Investment Scenario'!AP37</f>
        <v>0</v>
      </c>
      <c r="AR32" s="130">
        <f>'Investment Scenario'!AQ37</f>
        <v>0</v>
      </c>
    </row>
    <row r="33" spans="1:44" s="1" customFormat="1" x14ac:dyDescent="0.25">
      <c r="A33" s="58"/>
      <c r="B33" s="61" t="s">
        <v>16</v>
      </c>
      <c r="C33" s="62" t="s">
        <v>7</v>
      </c>
      <c r="D33" s="58"/>
      <c r="E33" s="64"/>
      <c r="F33" s="90">
        <f>-F32*F31</f>
        <v>0</v>
      </c>
      <c r="G33" s="90" t="e">
        <f t="shared" ref="G33:AR33" si="9">-G32*G31</f>
        <v>#DIV/0!</v>
      </c>
      <c r="H33" s="90" t="e">
        <f t="shared" si="9"/>
        <v>#DIV/0!</v>
      </c>
      <c r="I33" s="90" t="e">
        <f>-I32*I31</f>
        <v>#DIV/0!</v>
      </c>
      <c r="J33" s="90" t="e">
        <f t="shared" si="9"/>
        <v>#DIV/0!</v>
      </c>
      <c r="K33" s="90" t="e">
        <f t="shared" si="9"/>
        <v>#DIV/0!</v>
      </c>
      <c r="L33" s="90" t="e">
        <f t="shared" si="9"/>
        <v>#DIV/0!</v>
      </c>
      <c r="M33" s="90" t="e">
        <f t="shared" si="9"/>
        <v>#DIV/0!</v>
      </c>
      <c r="N33" s="90" t="e">
        <f t="shared" si="9"/>
        <v>#DIV/0!</v>
      </c>
      <c r="O33" s="90" t="e">
        <f t="shared" si="9"/>
        <v>#DIV/0!</v>
      </c>
      <c r="P33" s="90" t="e">
        <f t="shared" si="9"/>
        <v>#DIV/0!</v>
      </c>
      <c r="Q33" s="90" t="e">
        <f t="shared" si="9"/>
        <v>#DIV/0!</v>
      </c>
      <c r="R33" s="90" t="e">
        <f t="shared" si="9"/>
        <v>#DIV/0!</v>
      </c>
      <c r="S33" s="90" t="e">
        <f t="shared" si="9"/>
        <v>#DIV/0!</v>
      </c>
      <c r="T33" s="90" t="e">
        <f t="shared" si="9"/>
        <v>#DIV/0!</v>
      </c>
      <c r="U33" s="90" t="e">
        <f t="shared" si="9"/>
        <v>#DIV/0!</v>
      </c>
      <c r="V33" s="90" t="e">
        <f t="shared" si="9"/>
        <v>#DIV/0!</v>
      </c>
      <c r="W33" s="90" t="e">
        <f t="shared" si="9"/>
        <v>#DIV/0!</v>
      </c>
      <c r="X33" s="90" t="e">
        <f t="shared" si="9"/>
        <v>#DIV/0!</v>
      </c>
      <c r="Y33" s="90" t="e">
        <f t="shared" si="9"/>
        <v>#DIV/0!</v>
      </c>
      <c r="Z33" s="90" t="e">
        <f t="shared" si="9"/>
        <v>#DIV/0!</v>
      </c>
      <c r="AA33" s="90" t="e">
        <f t="shared" si="9"/>
        <v>#DIV/0!</v>
      </c>
      <c r="AB33" s="90" t="e">
        <f t="shared" si="9"/>
        <v>#DIV/0!</v>
      </c>
      <c r="AC33" s="90" t="e">
        <f t="shared" si="9"/>
        <v>#DIV/0!</v>
      </c>
      <c r="AD33" s="90" t="e">
        <f t="shared" si="9"/>
        <v>#DIV/0!</v>
      </c>
      <c r="AE33" s="90" t="e">
        <f t="shared" si="9"/>
        <v>#DIV/0!</v>
      </c>
      <c r="AF33" s="90" t="e">
        <f t="shared" si="9"/>
        <v>#DIV/0!</v>
      </c>
      <c r="AG33" s="90" t="e">
        <f t="shared" si="9"/>
        <v>#DIV/0!</v>
      </c>
      <c r="AH33" s="90" t="e">
        <f t="shared" si="9"/>
        <v>#DIV/0!</v>
      </c>
      <c r="AI33" s="90" t="e">
        <f t="shared" si="9"/>
        <v>#DIV/0!</v>
      </c>
      <c r="AJ33" s="90" t="e">
        <f t="shared" si="9"/>
        <v>#DIV/0!</v>
      </c>
      <c r="AK33" s="90" t="e">
        <f t="shared" si="9"/>
        <v>#DIV/0!</v>
      </c>
      <c r="AL33" s="90" t="e">
        <f t="shared" si="9"/>
        <v>#DIV/0!</v>
      </c>
      <c r="AM33" s="90" t="e">
        <f t="shared" si="9"/>
        <v>#DIV/0!</v>
      </c>
      <c r="AN33" s="90" t="e">
        <f t="shared" si="9"/>
        <v>#DIV/0!</v>
      </c>
      <c r="AO33" s="90" t="e">
        <f t="shared" si="9"/>
        <v>#DIV/0!</v>
      </c>
      <c r="AP33" s="90" t="e">
        <f t="shared" si="9"/>
        <v>#DIV/0!</v>
      </c>
      <c r="AQ33" s="90" t="e">
        <f t="shared" si="9"/>
        <v>#DIV/0!</v>
      </c>
      <c r="AR33" s="90" t="e">
        <f t="shared" si="9"/>
        <v>#DIV/0!</v>
      </c>
    </row>
    <row r="34" spans="1:44" s="1" customFormat="1" x14ac:dyDescent="0.25">
      <c r="A34" s="58"/>
      <c r="B34" s="82" t="s">
        <v>17</v>
      </c>
      <c r="C34" s="83" t="s">
        <v>7</v>
      </c>
      <c r="D34" s="58"/>
      <c r="E34" s="64"/>
      <c r="F34" s="84">
        <f>+F30+F33</f>
        <v>0</v>
      </c>
      <c r="G34" s="84" t="e">
        <f t="shared" ref="G34:AR34" si="10">+G30+G33</f>
        <v>#DIV/0!</v>
      </c>
      <c r="H34" s="84" t="e">
        <f t="shared" si="10"/>
        <v>#DIV/0!</v>
      </c>
      <c r="I34" s="84" t="e">
        <f>+I30+I33</f>
        <v>#DIV/0!</v>
      </c>
      <c r="J34" s="84" t="e">
        <f t="shared" si="10"/>
        <v>#DIV/0!</v>
      </c>
      <c r="K34" s="84" t="e">
        <f t="shared" si="10"/>
        <v>#DIV/0!</v>
      </c>
      <c r="L34" s="84" t="e">
        <f t="shared" si="10"/>
        <v>#DIV/0!</v>
      </c>
      <c r="M34" s="84" t="e">
        <f t="shared" si="10"/>
        <v>#DIV/0!</v>
      </c>
      <c r="N34" s="84" t="e">
        <f t="shared" si="10"/>
        <v>#DIV/0!</v>
      </c>
      <c r="O34" s="84" t="e">
        <f t="shared" si="10"/>
        <v>#DIV/0!</v>
      </c>
      <c r="P34" s="84" t="e">
        <f t="shared" si="10"/>
        <v>#DIV/0!</v>
      </c>
      <c r="Q34" s="84" t="e">
        <f t="shared" si="10"/>
        <v>#DIV/0!</v>
      </c>
      <c r="R34" s="84" t="e">
        <f t="shared" si="10"/>
        <v>#DIV/0!</v>
      </c>
      <c r="S34" s="84" t="e">
        <f t="shared" si="10"/>
        <v>#DIV/0!</v>
      </c>
      <c r="T34" s="84" t="e">
        <f t="shared" si="10"/>
        <v>#DIV/0!</v>
      </c>
      <c r="U34" s="84" t="e">
        <f t="shared" si="10"/>
        <v>#DIV/0!</v>
      </c>
      <c r="V34" s="84" t="e">
        <f t="shared" si="10"/>
        <v>#DIV/0!</v>
      </c>
      <c r="W34" s="84" t="e">
        <f t="shared" si="10"/>
        <v>#DIV/0!</v>
      </c>
      <c r="X34" s="84" t="e">
        <f t="shared" si="10"/>
        <v>#DIV/0!</v>
      </c>
      <c r="Y34" s="84" t="e">
        <f t="shared" si="10"/>
        <v>#DIV/0!</v>
      </c>
      <c r="Z34" s="84" t="e">
        <f t="shared" si="10"/>
        <v>#DIV/0!</v>
      </c>
      <c r="AA34" s="84" t="e">
        <f t="shared" si="10"/>
        <v>#DIV/0!</v>
      </c>
      <c r="AB34" s="84" t="e">
        <f t="shared" si="10"/>
        <v>#DIV/0!</v>
      </c>
      <c r="AC34" s="84" t="e">
        <f t="shared" si="10"/>
        <v>#DIV/0!</v>
      </c>
      <c r="AD34" s="84" t="e">
        <f t="shared" si="10"/>
        <v>#DIV/0!</v>
      </c>
      <c r="AE34" s="84" t="e">
        <f t="shared" si="10"/>
        <v>#DIV/0!</v>
      </c>
      <c r="AF34" s="84" t="e">
        <f t="shared" si="10"/>
        <v>#DIV/0!</v>
      </c>
      <c r="AG34" s="84" t="e">
        <f t="shared" si="10"/>
        <v>#DIV/0!</v>
      </c>
      <c r="AH34" s="84" t="e">
        <f t="shared" si="10"/>
        <v>#DIV/0!</v>
      </c>
      <c r="AI34" s="84" t="e">
        <f t="shared" si="10"/>
        <v>#DIV/0!</v>
      </c>
      <c r="AJ34" s="84" t="e">
        <f t="shared" si="10"/>
        <v>#DIV/0!</v>
      </c>
      <c r="AK34" s="84" t="e">
        <f t="shared" si="10"/>
        <v>#DIV/0!</v>
      </c>
      <c r="AL34" s="84" t="e">
        <f t="shared" si="10"/>
        <v>#DIV/0!</v>
      </c>
      <c r="AM34" s="84" t="e">
        <f t="shared" si="10"/>
        <v>#DIV/0!</v>
      </c>
      <c r="AN34" s="84" t="e">
        <f t="shared" si="10"/>
        <v>#DIV/0!</v>
      </c>
      <c r="AO34" s="84" t="e">
        <f t="shared" si="10"/>
        <v>#DIV/0!</v>
      </c>
      <c r="AP34" s="84" t="e">
        <f t="shared" si="10"/>
        <v>#DIV/0!</v>
      </c>
      <c r="AQ34" s="84" t="e">
        <f t="shared" si="10"/>
        <v>#DIV/0!</v>
      </c>
      <c r="AR34" s="84" t="e">
        <f t="shared" si="10"/>
        <v>#DIV/0!</v>
      </c>
    </row>
    <row r="35" spans="1:44" s="3" customFormat="1" x14ac:dyDescent="0.25">
      <c r="A35" s="58"/>
      <c r="B35" s="3" t="s">
        <v>18</v>
      </c>
      <c r="C35" s="65" t="s">
        <v>7</v>
      </c>
      <c r="D35" s="91">
        <f>'Investment Scenario'!B17</f>
        <v>0.19</v>
      </c>
      <c r="E35" s="64"/>
      <c r="F35" s="90">
        <f>MIN(-F34*$D$35,0)</f>
        <v>0</v>
      </c>
      <c r="G35" s="90" t="e">
        <f t="shared" ref="G35:AR35" si="11">MIN(-G34*$D$35,0)</f>
        <v>#DIV/0!</v>
      </c>
      <c r="H35" s="90" t="e">
        <f t="shared" si="11"/>
        <v>#DIV/0!</v>
      </c>
      <c r="I35" s="90" t="e">
        <f>MIN(-I34*$D$35,0)</f>
        <v>#DIV/0!</v>
      </c>
      <c r="J35" s="90" t="e">
        <f t="shared" si="11"/>
        <v>#DIV/0!</v>
      </c>
      <c r="K35" s="90" t="e">
        <f t="shared" si="11"/>
        <v>#DIV/0!</v>
      </c>
      <c r="L35" s="90" t="e">
        <f t="shared" si="11"/>
        <v>#DIV/0!</v>
      </c>
      <c r="M35" s="90" t="e">
        <f t="shared" si="11"/>
        <v>#DIV/0!</v>
      </c>
      <c r="N35" s="90" t="e">
        <f t="shared" si="11"/>
        <v>#DIV/0!</v>
      </c>
      <c r="O35" s="90" t="e">
        <f t="shared" si="11"/>
        <v>#DIV/0!</v>
      </c>
      <c r="P35" s="90" t="e">
        <f t="shared" si="11"/>
        <v>#DIV/0!</v>
      </c>
      <c r="Q35" s="90" t="e">
        <f t="shared" si="11"/>
        <v>#DIV/0!</v>
      </c>
      <c r="R35" s="90" t="e">
        <f t="shared" si="11"/>
        <v>#DIV/0!</v>
      </c>
      <c r="S35" s="90" t="e">
        <f t="shared" si="11"/>
        <v>#DIV/0!</v>
      </c>
      <c r="T35" s="90" t="e">
        <f t="shared" si="11"/>
        <v>#DIV/0!</v>
      </c>
      <c r="U35" s="90" t="e">
        <f t="shared" si="11"/>
        <v>#DIV/0!</v>
      </c>
      <c r="V35" s="90" t="e">
        <f t="shared" si="11"/>
        <v>#DIV/0!</v>
      </c>
      <c r="W35" s="90" t="e">
        <f t="shared" si="11"/>
        <v>#DIV/0!</v>
      </c>
      <c r="X35" s="90" t="e">
        <f t="shared" si="11"/>
        <v>#DIV/0!</v>
      </c>
      <c r="Y35" s="90" t="e">
        <f t="shared" si="11"/>
        <v>#DIV/0!</v>
      </c>
      <c r="Z35" s="90" t="e">
        <f t="shared" si="11"/>
        <v>#DIV/0!</v>
      </c>
      <c r="AA35" s="90" t="e">
        <f t="shared" si="11"/>
        <v>#DIV/0!</v>
      </c>
      <c r="AB35" s="90" t="e">
        <f t="shared" si="11"/>
        <v>#DIV/0!</v>
      </c>
      <c r="AC35" s="90" t="e">
        <f t="shared" si="11"/>
        <v>#DIV/0!</v>
      </c>
      <c r="AD35" s="90" t="e">
        <f t="shared" si="11"/>
        <v>#DIV/0!</v>
      </c>
      <c r="AE35" s="90" t="e">
        <f t="shared" si="11"/>
        <v>#DIV/0!</v>
      </c>
      <c r="AF35" s="90" t="e">
        <f t="shared" si="11"/>
        <v>#DIV/0!</v>
      </c>
      <c r="AG35" s="90" t="e">
        <f t="shared" si="11"/>
        <v>#DIV/0!</v>
      </c>
      <c r="AH35" s="90" t="e">
        <f t="shared" si="11"/>
        <v>#DIV/0!</v>
      </c>
      <c r="AI35" s="90" t="e">
        <f t="shared" si="11"/>
        <v>#DIV/0!</v>
      </c>
      <c r="AJ35" s="90" t="e">
        <f t="shared" si="11"/>
        <v>#DIV/0!</v>
      </c>
      <c r="AK35" s="90" t="e">
        <f t="shared" si="11"/>
        <v>#DIV/0!</v>
      </c>
      <c r="AL35" s="90" t="e">
        <f t="shared" si="11"/>
        <v>#DIV/0!</v>
      </c>
      <c r="AM35" s="90" t="e">
        <f t="shared" si="11"/>
        <v>#DIV/0!</v>
      </c>
      <c r="AN35" s="90" t="e">
        <f t="shared" si="11"/>
        <v>#DIV/0!</v>
      </c>
      <c r="AO35" s="90" t="e">
        <f t="shared" si="11"/>
        <v>#DIV/0!</v>
      </c>
      <c r="AP35" s="90" t="e">
        <f t="shared" si="11"/>
        <v>#DIV/0!</v>
      </c>
      <c r="AQ35" s="90" t="e">
        <f t="shared" si="11"/>
        <v>#DIV/0!</v>
      </c>
      <c r="AR35" s="90" t="e">
        <f t="shared" si="11"/>
        <v>#DIV/0!</v>
      </c>
    </row>
    <row r="36" spans="1:44" s="1" customFormat="1" x14ac:dyDescent="0.25">
      <c r="A36" s="58"/>
      <c r="B36" s="82" t="s">
        <v>19</v>
      </c>
      <c r="C36" s="83" t="s">
        <v>7</v>
      </c>
      <c r="D36" s="58"/>
      <c r="E36" s="64"/>
      <c r="F36" s="84">
        <f>SUM(F34:F35)</f>
        <v>0</v>
      </c>
      <c r="G36" s="84" t="e">
        <f t="shared" ref="G36:AR36" si="12">SUM(G34:G35)</f>
        <v>#DIV/0!</v>
      </c>
      <c r="H36" s="84" t="e">
        <f t="shared" si="12"/>
        <v>#DIV/0!</v>
      </c>
      <c r="I36" s="84" t="e">
        <f>SUM(I34:I35)</f>
        <v>#DIV/0!</v>
      </c>
      <c r="J36" s="84" t="e">
        <f t="shared" si="12"/>
        <v>#DIV/0!</v>
      </c>
      <c r="K36" s="84" t="e">
        <f t="shared" si="12"/>
        <v>#DIV/0!</v>
      </c>
      <c r="L36" s="84" t="e">
        <f t="shared" si="12"/>
        <v>#DIV/0!</v>
      </c>
      <c r="M36" s="84" t="e">
        <f t="shared" si="12"/>
        <v>#DIV/0!</v>
      </c>
      <c r="N36" s="84" t="e">
        <f t="shared" si="12"/>
        <v>#DIV/0!</v>
      </c>
      <c r="O36" s="84" t="e">
        <f t="shared" si="12"/>
        <v>#DIV/0!</v>
      </c>
      <c r="P36" s="84" t="e">
        <f t="shared" si="12"/>
        <v>#DIV/0!</v>
      </c>
      <c r="Q36" s="84" t="e">
        <f t="shared" si="12"/>
        <v>#DIV/0!</v>
      </c>
      <c r="R36" s="84" t="e">
        <f t="shared" si="12"/>
        <v>#DIV/0!</v>
      </c>
      <c r="S36" s="84" t="e">
        <f t="shared" si="12"/>
        <v>#DIV/0!</v>
      </c>
      <c r="T36" s="84" t="e">
        <f t="shared" si="12"/>
        <v>#DIV/0!</v>
      </c>
      <c r="U36" s="84" t="e">
        <f t="shared" si="12"/>
        <v>#DIV/0!</v>
      </c>
      <c r="V36" s="84" t="e">
        <f t="shared" si="12"/>
        <v>#DIV/0!</v>
      </c>
      <c r="W36" s="84" t="e">
        <f t="shared" si="12"/>
        <v>#DIV/0!</v>
      </c>
      <c r="X36" s="84" t="e">
        <f t="shared" si="12"/>
        <v>#DIV/0!</v>
      </c>
      <c r="Y36" s="84" t="e">
        <f t="shared" si="12"/>
        <v>#DIV/0!</v>
      </c>
      <c r="Z36" s="84" t="e">
        <f t="shared" si="12"/>
        <v>#DIV/0!</v>
      </c>
      <c r="AA36" s="84" t="e">
        <f t="shared" si="12"/>
        <v>#DIV/0!</v>
      </c>
      <c r="AB36" s="84" t="e">
        <f t="shared" si="12"/>
        <v>#DIV/0!</v>
      </c>
      <c r="AC36" s="84" t="e">
        <f t="shared" si="12"/>
        <v>#DIV/0!</v>
      </c>
      <c r="AD36" s="84" t="e">
        <f t="shared" si="12"/>
        <v>#DIV/0!</v>
      </c>
      <c r="AE36" s="84" t="e">
        <f t="shared" si="12"/>
        <v>#DIV/0!</v>
      </c>
      <c r="AF36" s="84" t="e">
        <f t="shared" si="12"/>
        <v>#DIV/0!</v>
      </c>
      <c r="AG36" s="84" t="e">
        <f t="shared" si="12"/>
        <v>#DIV/0!</v>
      </c>
      <c r="AH36" s="84" t="e">
        <f t="shared" si="12"/>
        <v>#DIV/0!</v>
      </c>
      <c r="AI36" s="84" t="e">
        <f t="shared" si="12"/>
        <v>#DIV/0!</v>
      </c>
      <c r="AJ36" s="84" t="e">
        <f t="shared" si="12"/>
        <v>#DIV/0!</v>
      </c>
      <c r="AK36" s="84" t="e">
        <f t="shared" si="12"/>
        <v>#DIV/0!</v>
      </c>
      <c r="AL36" s="84" t="e">
        <f t="shared" si="12"/>
        <v>#DIV/0!</v>
      </c>
      <c r="AM36" s="84" t="e">
        <f t="shared" si="12"/>
        <v>#DIV/0!</v>
      </c>
      <c r="AN36" s="84" t="e">
        <f t="shared" si="12"/>
        <v>#DIV/0!</v>
      </c>
      <c r="AO36" s="84" t="e">
        <f t="shared" si="12"/>
        <v>#DIV/0!</v>
      </c>
      <c r="AP36" s="84" t="e">
        <f t="shared" si="12"/>
        <v>#DIV/0!</v>
      </c>
      <c r="AQ36" s="84" t="e">
        <f t="shared" si="12"/>
        <v>#DIV/0!</v>
      </c>
      <c r="AR36" s="84" t="e">
        <f t="shared" si="12"/>
        <v>#DIV/0!</v>
      </c>
    </row>
    <row r="37" spans="1:44" s="3" customFormat="1" x14ac:dyDescent="0.25">
      <c r="C37" s="65"/>
      <c r="E37" s="64"/>
      <c r="F37" s="30"/>
      <c r="G37" s="31"/>
      <c r="H37" s="31"/>
      <c r="I37" s="31"/>
      <c r="J37" s="31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</row>
    <row r="38" spans="1:44" s="3" customFormat="1" x14ac:dyDescent="0.25">
      <c r="A38" s="1" t="s">
        <v>20</v>
      </c>
      <c r="C38" s="92"/>
      <c r="E38" s="64"/>
      <c r="F38" s="30"/>
      <c r="G38" s="31"/>
      <c r="H38" s="31"/>
      <c r="I38" s="31"/>
      <c r="J38" s="31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</row>
    <row r="39" spans="1:44" s="1" customFormat="1" x14ac:dyDescent="0.25">
      <c r="A39" s="58"/>
      <c r="B39" s="61" t="s">
        <v>9</v>
      </c>
      <c r="C39" s="62" t="s">
        <v>7</v>
      </c>
      <c r="D39" s="58"/>
      <c r="E39" s="64"/>
      <c r="F39" s="90">
        <f>F27</f>
        <v>0</v>
      </c>
      <c r="G39" s="90">
        <f>G27</f>
        <v>0</v>
      </c>
      <c r="H39" s="90">
        <f t="shared" ref="H39:AR39" si="13">H27</f>
        <v>0</v>
      </c>
      <c r="I39" s="90">
        <f>I27</f>
        <v>0</v>
      </c>
      <c r="J39" s="90">
        <f>J27</f>
        <v>0</v>
      </c>
      <c r="K39" s="90">
        <f t="shared" si="13"/>
        <v>0</v>
      </c>
      <c r="L39" s="90">
        <f t="shared" si="13"/>
        <v>0</v>
      </c>
      <c r="M39" s="90">
        <f t="shared" si="13"/>
        <v>0</v>
      </c>
      <c r="N39" s="90">
        <f t="shared" si="13"/>
        <v>0</v>
      </c>
      <c r="O39" s="90">
        <f t="shared" si="13"/>
        <v>0</v>
      </c>
      <c r="P39" s="90">
        <f t="shared" si="13"/>
        <v>0</v>
      </c>
      <c r="Q39" s="90">
        <f t="shared" si="13"/>
        <v>0</v>
      </c>
      <c r="R39" s="90">
        <f t="shared" si="13"/>
        <v>0</v>
      </c>
      <c r="S39" s="90">
        <f t="shared" si="13"/>
        <v>0</v>
      </c>
      <c r="T39" s="90">
        <f t="shared" si="13"/>
        <v>0</v>
      </c>
      <c r="U39" s="90">
        <f t="shared" si="13"/>
        <v>0</v>
      </c>
      <c r="V39" s="90">
        <f t="shared" si="13"/>
        <v>0</v>
      </c>
      <c r="W39" s="90">
        <f t="shared" si="13"/>
        <v>0</v>
      </c>
      <c r="X39" s="90">
        <f t="shared" si="13"/>
        <v>0</v>
      </c>
      <c r="Y39" s="90">
        <f t="shared" si="13"/>
        <v>0</v>
      </c>
      <c r="Z39" s="90">
        <f t="shared" si="13"/>
        <v>0</v>
      </c>
      <c r="AA39" s="90">
        <f t="shared" si="13"/>
        <v>0</v>
      </c>
      <c r="AB39" s="90">
        <f t="shared" si="13"/>
        <v>0</v>
      </c>
      <c r="AC39" s="90">
        <f t="shared" si="13"/>
        <v>0</v>
      </c>
      <c r="AD39" s="90">
        <f t="shared" si="13"/>
        <v>0</v>
      </c>
      <c r="AE39" s="90">
        <f t="shared" si="13"/>
        <v>0</v>
      </c>
      <c r="AF39" s="90">
        <f t="shared" si="13"/>
        <v>0</v>
      </c>
      <c r="AG39" s="90">
        <f t="shared" si="13"/>
        <v>0</v>
      </c>
      <c r="AH39" s="90">
        <f t="shared" si="13"/>
        <v>0</v>
      </c>
      <c r="AI39" s="90">
        <f t="shared" si="13"/>
        <v>0</v>
      </c>
      <c r="AJ39" s="90">
        <f t="shared" si="13"/>
        <v>0</v>
      </c>
      <c r="AK39" s="90">
        <f t="shared" si="13"/>
        <v>0</v>
      </c>
      <c r="AL39" s="90">
        <f t="shared" si="13"/>
        <v>0</v>
      </c>
      <c r="AM39" s="90">
        <f t="shared" si="13"/>
        <v>0</v>
      </c>
      <c r="AN39" s="90">
        <f t="shared" si="13"/>
        <v>0</v>
      </c>
      <c r="AO39" s="90">
        <f t="shared" si="13"/>
        <v>0</v>
      </c>
      <c r="AP39" s="90">
        <f t="shared" si="13"/>
        <v>0</v>
      </c>
      <c r="AQ39" s="90">
        <f t="shared" si="13"/>
        <v>0</v>
      </c>
      <c r="AR39" s="90">
        <f t="shared" si="13"/>
        <v>0</v>
      </c>
    </row>
    <row r="40" spans="1:44" s="3" customFormat="1" x14ac:dyDescent="0.25">
      <c r="B40" s="10" t="s">
        <v>33</v>
      </c>
      <c r="C40" s="87" t="s">
        <v>7</v>
      </c>
      <c r="D40" s="84">
        <f>SUM(F40:AR40)</f>
        <v>0</v>
      </c>
      <c r="E40" s="64"/>
      <c r="F40" s="131">
        <f>-'Investment Scenario'!E47/1000000</f>
        <v>0</v>
      </c>
      <c r="G40" s="131">
        <f>-'Investment Scenario'!F47/1000000</f>
        <v>0</v>
      </c>
      <c r="H40" s="131">
        <f>-'Investment Scenario'!G47/1000000</f>
        <v>0</v>
      </c>
      <c r="I40" s="131">
        <f>-'Investment Scenario'!H47/1000000</f>
        <v>0</v>
      </c>
      <c r="J40" s="131">
        <f>-'Investment Scenario'!I47/1000000</f>
        <v>0</v>
      </c>
      <c r="K40" s="131">
        <f>-'Investment Scenario'!J47/1000000</f>
        <v>0</v>
      </c>
      <c r="L40" s="131">
        <f>-'Investment Scenario'!K47/1000000</f>
        <v>0</v>
      </c>
      <c r="M40" s="131">
        <f>-'Investment Scenario'!L47/1000000</f>
        <v>0</v>
      </c>
      <c r="N40" s="131">
        <f>-'Investment Scenario'!M47/1000000</f>
        <v>0</v>
      </c>
      <c r="O40" s="131">
        <f>-'Investment Scenario'!N47/1000000</f>
        <v>0</v>
      </c>
      <c r="P40" s="131">
        <f>-'Investment Scenario'!O47/1000000</f>
        <v>0</v>
      </c>
      <c r="Q40" s="131">
        <f>-'Investment Scenario'!P47/1000000</f>
        <v>0</v>
      </c>
      <c r="R40" s="131">
        <f>-'Investment Scenario'!Q47/1000000</f>
        <v>0</v>
      </c>
      <c r="S40" s="131">
        <f>-'Investment Scenario'!R47/1000000</f>
        <v>0</v>
      </c>
      <c r="T40" s="131">
        <f>-'Investment Scenario'!S47/1000000</f>
        <v>0</v>
      </c>
      <c r="U40" s="131">
        <f>-'Investment Scenario'!T47/1000000</f>
        <v>0</v>
      </c>
      <c r="V40" s="131">
        <f>-'Investment Scenario'!U47/1000000</f>
        <v>0</v>
      </c>
      <c r="W40" s="131">
        <f>-'Investment Scenario'!V47/1000000</f>
        <v>0</v>
      </c>
      <c r="X40" s="131">
        <f>-'Investment Scenario'!W47/1000000</f>
        <v>0</v>
      </c>
      <c r="Y40" s="131">
        <f>-'Investment Scenario'!X47/1000000</f>
        <v>0</v>
      </c>
      <c r="Z40" s="131">
        <f>-'Investment Scenario'!Y47/1000000</f>
        <v>0</v>
      </c>
      <c r="AA40" s="131">
        <f>-'Investment Scenario'!Z47/1000000</f>
        <v>0</v>
      </c>
      <c r="AB40" s="131">
        <f>-'Investment Scenario'!AA47/1000000</f>
        <v>0</v>
      </c>
      <c r="AC40" s="131">
        <f>-'Investment Scenario'!AB47/1000000</f>
        <v>0</v>
      </c>
      <c r="AD40" s="131">
        <f>-'Investment Scenario'!AC47/1000000</f>
        <v>0</v>
      </c>
      <c r="AE40" s="131">
        <f>-'Investment Scenario'!AD47/1000000</f>
        <v>0</v>
      </c>
      <c r="AF40" s="131">
        <f>-'Investment Scenario'!AE47/1000000</f>
        <v>0</v>
      </c>
      <c r="AG40" s="131">
        <f>-'Investment Scenario'!AF47/1000000</f>
        <v>0</v>
      </c>
      <c r="AH40" s="131">
        <f>-'Investment Scenario'!AG47/1000000</f>
        <v>0</v>
      </c>
      <c r="AI40" s="131">
        <f>-'Investment Scenario'!AH47/1000000</f>
        <v>0</v>
      </c>
      <c r="AJ40" s="131">
        <f>-'Investment Scenario'!AI47/1000000</f>
        <v>0</v>
      </c>
      <c r="AK40" s="131">
        <f>-'Investment Scenario'!AJ47/1000000</f>
        <v>0</v>
      </c>
      <c r="AL40" s="131">
        <f>-'Investment Scenario'!AK47/1000000</f>
        <v>0</v>
      </c>
      <c r="AM40" s="131">
        <f>-'Investment Scenario'!AL47/1000000</f>
        <v>0</v>
      </c>
      <c r="AN40" s="131">
        <f>-'Investment Scenario'!AM47/1000000</f>
        <v>0</v>
      </c>
      <c r="AO40" s="131">
        <f>-'Investment Scenario'!AN47/1000000</f>
        <v>0</v>
      </c>
      <c r="AP40" s="131">
        <f>-'Investment Scenario'!AO47/1000000</f>
        <v>0</v>
      </c>
      <c r="AQ40" s="131">
        <f>-'Investment Scenario'!AP47/1000000</f>
        <v>0</v>
      </c>
      <c r="AR40" s="131">
        <f>-'Investment Scenario'!AQ47/1000000</f>
        <v>0</v>
      </c>
    </row>
    <row r="41" spans="1:44" s="3" customFormat="1" x14ac:dyDescent="0.25">
      <c r="B41" s="10" t="s">
        <v>24</v>
      </c>
      <c r="C41" s="87" t="s">
        <v>25</v>
      </c>
      <c r="D41" s="128">
        <f>'Investment Scenario'!B46</f>
        <v>0</v>
      </c>
      <c r="E41" s="64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</row>
    <row r="42" spans="1:44" s="3" customFormat="1" x14ac:dyDescent="0.25">
      <c r="B42" s="10" t="s">
        <v>26</v>
      </c>
      <c r="C42" s="87" t="s">
        <v>7</v>
      </c>
      <c r="E42" s="10"/>
      <c r="F42" s="5">
        <f>MIN(-F30*$D$35,0)</f>
        <v>0</v>
      </c>
      <c r="G42" s="5">
        <f t="shared" ref="G42:AR42" si="14">MIN(-G30*$D$35,0)</f>
        <v>0</v>
      </c>
      <c r="H42" s="5">
        <f t="shared" si="14"/>
        <v>0</v>
      </c>
      <c r="I42" s="5">
        <f t="shared" si="14"/>
        <v>0</v>
      </c>
      <c r="J42" s="5">
        <f t="shared" si="14"/>
        <v>0</v>
      </c>
      <c r="K42" s="5">
        <f t="shared" si="14"/>
        <v>0</v>
      </c>
      <c r="L42" s="5">
        <f t="shared" si="14"/>
        <v>0</v>
      </c>
      <c r="M42" s="5">
        <f t="shared" si="14"/>
        <v>0</v>
      </c>
      <c r="N42" s="5">
        <f t="shared" si="14"/>
        <v>0</v>
      </c>
      <c r="O42" s="5">
        <f t="shared" si="14"/>
        <v>0</v>
      </c>
      <c r="P42" s="5">
        <f t="shared" si="14"/>
        <v>0</v>
      </c>
      <c r="Q42" s="5">
        <f t="shared" si="14"/>
        <v>0</v>
      </c>
      <c r="R42" s="5">
        <f t="shared" si="14"/>
        <v>0</v>
      </c>
      <c r="S42" s="5">
        <f t="shared" si="14"/>
        <v>0</v>
      </c>
      <c r="T42" s="5">
        <f t="shared" si="14"/>
        <v>0</v>
      </c>
      <c r="U42" s="5">
        <f t="shared" si="14"/>
        <v>0</v>
      </c>
      <c r="V42" s="5">
        <f t="shared" si="14"/>
        <v>0</v>
      </c>
      <c r="W42" s="5">
        <f t="shared" si="14"/>
        <v>0</v>
      </c>
      <c r="X42" s="5">
        <f t="shared" si="14"/>
        <v>0</v>
      </c>
      <c r="Y42" s="5">
        <f t="shared" si="14"/>
        <v>0</v>
      </c>
      <c r="Z42" s="5">
        <f t="shared" si="14"/>
        <v>0</v>
      </c>
      <c r="AA42" s="5">
        <f t="shared" si="14"/>
        <v>0</v>
      </c>
      <c r="AB42" s="5">
        <f t="shared" si="14"/>
        <v>0</v>
      </c>
      <c r="AC42" s="5">
        <f t="shared" si="14"/>
        <v>0</v>
      </c>
      <c r="AD42" s="5">
        <f t="shared" si="14"/>
        <v>0</v>
      </c>
      <c r="AE42" s="5">
        <f t="shared" si="14"/>
        <v>0</v>
      </c>
      <c r="AF42" s="5">
        <f t="shared" si="14"/>
        <v>0</v>
      </c>
      <c r="AG42" s="5">
        <f t="shared" si="14"/>
        <v>0</v>
      </c>
      <c r="AH42" s="5">
        <f t="shared" si="14"/>
        <v>0</v>
      </c>
      <c r="AI42" s="5">
        <f t="shared" si="14"/>
        <v>0</v>
      </c>
      <c r="AJ42" s="5">
        <f t="shared" si="14"/>
        <v>0</v>
      </c>
      <c r="AK42" s="5">
        <f t="shared" si="14"/>
        <v>0</v>
      </c>
      <c r="AL42" s="5">
        <f t="shared" si="14"/>
        <v>0</v>
      </c>
      <c r="AM42" s="5">
        <f t="shared" si="14"/>
        <v>0</v>
      </c>
      <c r="AN42" s="5">
        <f t="shared" si="14"/>
        <v>0</v>
      </c>
      <c r="AO42" s="5">
        <f t="shared" si="14"/>
        <v>0</v>
      </c>
      <c r="AP42" s="5">
        <f t="shared" si="14"/>
        <v>0</v>
      </c>
      <c r="AQ42" s="5">
        <f t="shared" si="14"/>
        <v>0</v>
      </c>
      <c r="AR42" s="5">
        <f t="shared" si="14"/>
        <v>0</v>
      </c>
    </row>
    <row r="43" spans="1:44" s="3" customFormat="1" x14ac:dyDescent="0.25">
      <c r="B43" s="219" t="s">
        <v>130</v>
      </c>
      <c r="C43" s="220" t="s">
        <v>7</v>
      </c>
      <c r="D43" s="221"/>
      <c r="E43" s="219"/>
      <c r="F43" s="222" t="str">
        <f>IF(F$3&gt;0,SUM(F39,F42),"")</f>
        <v/>
      </c>
      <c r="G43" s="222" t="str">
        <f t="shared" ref="G43:AR43" si="15">IF(G$3&gt;0,SUM(G39,G42),"")</f>
        <v/>
      </c>
      <c r="H43" s="222" t="str">
        <f t="shared" si="15"/>
        <v/>
      </c>
      <c r="I43" s="222" t="str">
        <f t="shared" si="15"/>
        <v/>
      </c>
      <c r="J43" s="222" t="str">
        <f t="shared" si="15"/>
        <v/>
      </c>
      <c r="K43" s="222" t="str">
        <f t="shared" si="15"/>
        <v/>
      </c>
      <c r="L43" s="222" t="str">
        <f t="shared" si="15"/>
        <v/>
      </c>
      <c r="M43" s="222" t="str">
        <f t="shared" si="15"/>
        <v/>
      </c>
      <c r="N43" s="222" t="str">
        <f t="shared" si="15"/>
        <v/>
      </c>
      <c r="O43" s="222" t="str">
        <f t="shared" si="15"/>
        <v/>
      </c>
      <c r="P43" s="222" t="str">
        <f t="shared" si="15"/>
        <v/>
      </c>
      <c r="Q43" s="222" t="str">
        <f t="shared" si="15"/>
        <v/>
      </c>
      <c r="R43" s="222" t="str">
        <f t="shared" si="15"/>
        <v/>
      </c>
      <c r="S43" s="222" t="str">
        <f t="shared" si="15"/>
        <v/>
      </c>
      <c r="T43" s="222" t="str">
        <f t="shared" si="15"/>
        <v/>
      </c>
      <c r="U43" s="222" t="str">
        <f t="shared" si="15"/>
        <v/>
      </c>
      <c r="V43" s="222" t="str">
        <f t="shared" si="15"/>
        <v/>
      </c>
      <c r="W43" s="222" t="str">
        <f t="shared" si="15"/>
        <v/>
      </c>
      <c r="X43" s="222" t="str">
        <f t="shared" si="15"/>
        <v/>
      </c>
      <c r="Y43" s="222" t="str">
        <f t="shared" si="15"/>
        <v/>
      </c>
      <c r="Z43" s="222" t="str">
        <f t="shared" si="15"/>
        <v/>
      </c>
      <c r="AA43" s="222" t="str">
        <f t="shared" si="15"/>
        <v/>
      </c>
      <c r="AB43" s="222" t="str">
        <f t="shared" si="15"/>
        <v/>
      </c>
      <c r="AC43" s="222" t="str">
        <f t="shared" si="15"/>
        <v/>
      </c>
      <c r="AD43" s="222" t="str">
        <f t="shared" si="15"/>
        <v/>
      </c>
      <c r="AE43" s="222" t="str">
        <f t="shared" si="15"/>
        <v/>
      </c>
      <c r="AF43" s="222" t="str">
        <f t="shared" si="15"/>
        <v/>
      </c>
      <c r="AG43" s="222" t="str">
        <f t="shared" si="15"/>
        <v/>
      </c>
      <c r="AH43" s="222" t="str">
        <f t="shared" si="15"/>
        <v/>
      </c>
      <c r="AI43" s="222" t="str">
        <f t="shared" si="15"/>
        <v/>
      </c>
      <c r="AJ43" s="222" t="str">
        <f t="shared" si="15"/>
        <v/>
      </c>
      <c r="AK43" s="222" t="str">
        <f t="shared" si="15"/>
        <v/>
      </c>
      <c r="AL43" s="222" t="str">
        <f t="shared" si="15"/>
        <v/>
      </c>
      <c r="AM43" s="222" t="str">
        <f t="shared" si="15"/>
        <v/>
      </c>
      <c r="AN43" s="222" t="str">
        <f t="shared" si="15"/>
        <v/>
      </c>
      <c r="AO43" s="222" t="str">
        <f t="shared" si="15"/>
        <v/>
      </c>
      <c r="AP43" s="222" t="str">
        <f t="shared" si="15"/>
        <v/>
      </c>
      <c r="AQ43" s="222" t="str">
        <f t="shared" si="15"/>
        <v/>
      </c>
      <c r="AR43" s="222" t="str">
        <f t="shared" si="15"/>
        <v/>
      </c>
    </row>
    <row r="44" spans="1:44" s="3" customFormat="1" x14ac:dyDescent="0.25">
      <c r="B44" s="219" t="s">
        <v>166</v>
      </c>
      <c r="C44" s="220" t="s">
        <v>7</v>
      </c>
      <c r="D44" s="221"/>
      <c r="E44" s="219"/>
      <c r="F44" s="222" t="str">
        <f>IF(AND(F$3&gt;0,F43&gt;=0),SUM(F39,F42),IF(AND(F$3&gt;0,F43&lt;0),0,""))</f>
        <v/>
      </c>
      <c r="G44" s="222" t="str">
        <f>IF(AND(G$3&gt;0,G43&gt;=0),SUM(G39,G42),IF(AND(G$3&gt;0,G43&lt;0),0,""))</f>
        <v/>
      </c>
      <c r="H44" s="222" t="str">
        <f t="shared" ref="H44:AQ44" si="16">IF(AND(H$3&gt;0,H43&gt;=0),SUM(H39,H42),IF(AND(H$3&gt;0,H43&lt;0),0,""))</f>
        <v/>
      </c>
      <c r="I44" s="222" t="str">
        <f t="shared" si="16"/>
        <v/>
      </c>
      <c r="J44" s="222" t="str">
        <f t="shared" si="16"/>
        <v/>
      </c>
      <c r="K44" s="222" t="str">
        <f t="shared" si="16"/>
        <v/>
      </c>
      <c r="L44" s="222" t="str">
        <f t="shared" si="16"/>
        <v/>
      </c>
      <c r="M44" s="222" t="str">
        <f t="shared" si="16"/>
        <v/>
      </c>
      <c r="N44" s="222" t="str">
        <f t="shared" si="16"/>
        <v/>
      </c>
      <c r="O44" s="222" t="str">
        <f t="shared" si="16"/>
        <v/>
      </c>
      <c r="P44" s="222" t="str">
        <f t="shared" si="16"/>
        <v/>
      </c>
      <c r="Q44" s="222" t="str">
        <f t="shared" si="16"/>
        <v/>
      </c>
      <c r="R44" s="222" t="str">
        <f t="shared" si="16"/>
        <v/>
      </c>
      <c r="S44" s="222" t="str">
        <f t="shared" si="16"/>
        <v/>
      </c>
      <c r="T44" s="222" t="str">
        <f t="shared" si="16"/>
        <v/>
      </c>
      <c r="U44" s="222" t="str">
        <f t="shared" si="16"/>
        <v/>
      </c>
      <c r="V44" s="222" t="str">
        <f t="shared" si="16"/>
        <v/>
      </c>
      <c r="W44" s="222" t="str">
        <f t="shared" si="16"/>
        <v/>
      </c>
      <c r="X44" s="222" t="str">
        <f t="shared" si="16"/>
        <v/>
      </c>
      <c r="Y44" s="222" t="str">
        <f t="shared" si="16"/>
        <v/>
      </c>
      <c r="Z44" s="222" t="str">
        <f t="shared" si="16"/>
        <v/>
      </c>
      <c r="AA44" s="222" t="str">
        <f t="shared" si="16"/>
        <v/>
      </c>
      <c r="AB44" s="222" t="str">
        <f t="shared" si="16"/>
        <v/>
      </c>
      <c r="AC44" s="222" t="str">
        <f t="shared" si="16"/>
        <v/>
      </c>
      <c r="AD44" s="222" t="str">
        <f t="shared" si="16"/>
        <v/>
      </c>
      <c r="AE44" s="222" t="str">
        <f t="shared" si="16"/>
        <v/>
      </c>
      <c r="AF44" s="222" t="str">
        <f t="shared" si="16"/>
        <v/>
      </c>
      <c r="AG44" s="222" t="str">
        <f t="shared" si="16"/>
        <v/>
      </c>
      <c r="AH44" s="222" t="str">
        <f t="shared" si="16"/>
        <v/>
      </c>
      <c r="AI44" s="222" t="str">
        <f t="shared" si="16"/>
        <v/>
      </c>
      <c r="AJ44" s="222" t="str">
        <f t="shared" si="16"/>
        <v/>
      </c>
      <c r="AK44" s="222" t="str">
        <f t="shared" si="16"/>
        <v/>
      </c>
      <c r="AL44" s="222" t="str">
        <f t="shared" si="16"/>
        <v/>
      </c>
      <c r="AM44" s="222" t="str">
        <f t="shared" si="16"/>
        <v/>
      </c>
      <c r="AN44" s="222" t="str">
        <f t="shared" si="16"/>
        <v/>
      </c>
      <c r="AO44" s="222" t="str">
        <f t="shared" si="16"/>
        <v/>
      </c>
      <c r="AP44" s="222" t="str">
        <f t="shared" si="16"/>
        <v/>
      </c>
      <c r="AQ44" s="222" t="str">
        <f t="shared" si="16"/>
        <v/>
      </c>
      <c r="AR44" s="222" t="str">
        <f>IF(AND(AR$3&gt;0,AR43&gt;=0),SUM(AR39,AR42),IF(AND(AR$3&gt;0,AR43&lt;0),0,""))</f>
        <v/>
      </c>
    </row>
    <row r="45" spans="1:44" s="3" customFormat="1" x14ac:dyDescent="0.25">
      <c r="B45" s="219" t="s">
        <v>131</v>
      </c>
      <c r="C45" s="220" t="s">
        <v>7</v>
      </c>
      <c r="D45" s="221"/>
      <c r="E45" s="219"/>
      <c r="F45" s="222" t="str">
        <f>IF(F40=0,"",F40)</f>
        <v/>
      </c>
      <c r="G45" s="222" t="str">
        <f>IF(G40=0,"",G40)</f>
        <v/>
      </c>
      <c r="H45" s="222" t="str">
        <f t="shared" ref="H45:AR45" si="17">IF(H40=0,"",H40)</f>
        <v/>
      </c>
      <c r="I45" s="222" t="str">
        <f t="shared" si="17"/>
        <v/>
      </c>
      <c r="J45" s="222" t="str">
        <f t="shared" si="17"/>
        <v/>
      </c>
      <c r="K45" s="222" t="str">
        <f t="shared" si="17"/>
        <v/>
      </c>
      <c r="L45" s="222" t="str">
        <f t="shared" si="17"/>
        <v/>
      </c>
      <c r="M45" s="222" t="str">
        <f t="shared" si="17"/>
        <v/>
      </c>
      <c r="N45" s="222" t="str">
        <f t="shared" si="17"/>
        <v/>
      </c>
      <c r="O45" s="222" t="str">
        <f t="shared" si="17"/>
        <v/>
      </c>
      <c r="P45" s="222" t="str">
        <f t="shared" si="17"/>
        <v/>
      </c>
      <c r="Q45" s="222" t="str">
        <f t="shared" si="17"/>
        <v/>
      </c>
      <c r="R45" s="222" t="str">
        <f t="shared" si="17"/>
        <v/>
      </c>
      <c r="S45" s="222" t="str">
        <f t="shared" si="17"/>
        <v/>
      </c>
      <c r="T45" s="222" t="str">
        <f t="shared" si="17"/>
        <v/>
      </c>
      <c r="U45" s="222" t="str">
        <f t="shared" si="17"/>
        <v/>
      </c>
      <c r="V45" s="222" t="str">
        <f t="shared" si="17"/>
        <v/>
      </c>
      <c r="W45" s="222" t="str">
        <f t="shared" si="17"/>
        <v/>
      </c>
      <c r="X45" s="222" t="str">
        <f t="shared" si="17"/>
        <v/>
      </c>
      <c r="Y45" s="222" t="str">
        <f t="shared" si="17"/>
        <v/>
      </c>
      <c r="Z45" s="222" t="str">
        <f t="shared" si="17"/>
        <v/>
      </c>
      <c r="AA45" s="222" t="str">
        <f t="shared" si="17"/>
        <v/>
      </c>
      <c r="AB45" s="222" t="str">
        <f t="shared" si="17"/>
        <v/>
      </c>
      <c r="AC45" s="222" t="str">
        <f t="shared" si="17"/>
        <v/>
      </c>
      <c r="AD45" s="222" t="str">
        <f t="shared" si="17"/>
        <v/>
      </c>
      <c r="AE45" s="222" t="str">
        <f t="shared" si="17"/>
        <v/>
      </c>
      <c r="AF45" s="222" t="str">
        <f t="shared" si="17"/>
        <v/>
      </c>
      <c r="AG45" s="222" t="str">
        <f t="shared" si="17"/>
        <v/>
      </c>
      <c r="AH45" s="222" t="str">
        <f t="shared" si="17"/>
        <v/>
      </c>
      <c r="AI45" s="222" t="str">
        <f t="shared" si="17"/>
        <v/>
      </c>
      <c r="AJ45" s="222" t="str">
        <f t="shared" si="17"/>
        <v/>
      </c>
      <c r="AK45" s="222" t="str">
        <f t="shared" si="17"/>
        <v/>
      </c>
      <c r="AL45" s="222" t="str">
        <f t="shared" si="17"/>
        <v/>
      </c>
      <c r="AM45" s="222" t="str">
        <f t="shared" si="17"/>
        <v/>
      </c>
      <c r="AN45" s="222" t="str">
        <f t="shared" si="17"/>
        <v/>
      </c>
      <c r="AO45" s="222" t="str">
        <f t="shared" si="17"/>
        <v/>
      </c>
      <c r="AP45" s="222" t="str">
        <f t="shared" si="17"/>
        <v/>
      </c>
      <c r="AQ45" s="222" t="str">
        <f t="shared" si="17"/>
        <v/>
      </c>
      <c r="AR45" s="222" t="str">
        <f t="shared" si="17"/>
        <v/>
      </c>
    </row>
    <row r="46" spans="1:44" s="3" customFormat="1" x14ac:dyDescent="0.25">
      <c r="B46" s="57" t="s">
        <v>165</v>
      </c>
      <c r="C46" s="93" t="s">
        <v>7</v>
      </c>
      <c r="D46" s="54"/>
      <c r="E46" s="57"/>
      <c r="F46" s="94">
        <f>SUM(F39,F40,F42)</f>
        <v>0</v>
      </c>
      <c r="G46" s="94">
        <f t="shared" ref="G46:AR46" si="18">SUM(G39,G40,G42)</f>
        <v>0</v>
      </c>
      <c r="H46" s="94">
        <f t="shared" si="18"/>
        <v>0</v>
      </c>
      <c r="I46" s="94">
        <f t="shared" si="18"/>
        <v>0</v>
      </c>
      <c r="J46" s="94">
        <f t="shared" si="18"/>
        <v>0</v>
      </c>
      <c r="K46" s="94">
        <f t="shared" si="18"/>
        <v>0</v>
      </c>
      <c r="L46" s="94">
        <f t="shared" si="18"/>
        <v>0</v>
      </c>
      <c r="M46" s="94">
        <f t="shared" si="18"/>
        <v>0</v>
      </c>
      <c r="N46" s="94">
        <f t="shared" si="18"/>
        <v>0</v>
      </c>
      <c r="O46" s="94">
        <f t="shared" si="18"/>
        <v>0</v>
      </c>
      <c r="P46" s="94">
        <f t="shared" si="18"/>
        <v>0</v>
      </c>
      <c r="Q46" s="94">
        <f t="shared" si="18"/>
        <v>0</v>
      </c>
      <c r="R46" s="94">
        <f t="shared" si="18"/>
        <v>0</v>
      </c>
      <c r="S46" s="94">
        <f t="shared" si="18"/>
        <v>0</v>
      </c>
      <c r="T46" s="94">
        <f t="shared" si="18"/>
        <v>0</v>
      </c>
      <c r="U46" s="94">
        <f t="shared" si="18"/>
        <v>0</v>
      </c>
      <c r="V46" s="94">
        <f t="shared" si="18"/>
        <v>0</v>
      </c>
      <c r="W46" s="94">
        <f t="shared" si="18"/>
        <v>0</v>
      </c>
      <c r="X46" s="94">
        <f t="shared" si="18"/>
        <v>0</v>
      </c>
      <c r="Y46" s="94">
        <f t="shared" si="18"/>
        <v>0</v>
      </c>
      <c r="Z46" s="94">
        <f t="shared" si="18"/>
        <v>0</v>
      </c>
      <c r="AA46" s="94">
        <f t="shared" si="18"/>
        <v>0</v>
      </c>
      <c r="AB46" s="94">
        <f t="shared" si="18"/>
        <v>0</v>
      </c>
      <c r="AC46" s="94">
        <f t="shared" si="18"/>
        <v>0</v>
      </c>
      <c r="AD46" s="94">
        <f t="shared" si="18"/>
        <v>0</v>
      </c>
      <c r="AE46" s="94">
        <f t="shared" si="18"/>
        <v>0</v>
      </c>
      <c r="AF46" s="94">
        <f t="shared" si="18"/>
        <v>0</v>
      </c>
      <c r="AG46" s="94">
        <f t="shared" si="18"/>
        <v>0</v>
      </c>
      <c r="AH46" s="94">
        <f t="shared" si="18"/>
        <v>0</v>
      </c>
      <c r="AI46" s="94">
        <f t="shared" si="18"/>
        <v>0</v>
      </c>
      <c r="AJ46" s="94">
        <f t="shared" si="18"/>
        <v>0</v>
      </c>
      <c r="AK46" s="94">
        <f t="shared" si="18"/>
        <v>0</v>
      </c>
      <c r="AL46" s="94">
        <f t="shared" si="18"/>
        <v>0</v>
      </c>
      <c r="AM46" s="94">
        <f t="shared" si="18"/>
        <v>0</v>
      </c>
      <c r="AN46" s="94">
        <f t="shared" si="18"/>
        <v>0</v>
      </c>
      <c r="AO46" s="94">
        <f t="shared" si="18"/>
        <v>0</v>
      </c>
      <c r="AP46" s="94">
        <f t="shared" si="18"/>
        <v>0</v>
      </c>
      <c r="AQ46" s="94">
        <f t="shared" si="18"/>
        <v>0</v>
      </c>
      <c r="AR46" s="94">
        <f t="shared" si="18"/>
        <v>0</v>
      </c>
    </row>
    <row r="47" spans="1:44" s="3" customFormat="1" ht="15.75" thickBot="1" x14ac:dyDescent="0.3">
      <c r="C47" s="65"/>
      <c r="E47" s="10"/>
      <c r="F47" s="95"/>
      <c r="G47" s="96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</row>
    <row r="48" spans="1:44" s="3" customFormat="1" x14ac:dyDescent="0.25">
      <c r="B48" s="97" t="s">
        <v>27</v>
      </c>
      <c r="C48" s="98" t="s">
        <v>11</v>
      </c>
      <c r="D48" s="127">
        <f>+'Investment Scenario'!B35</f>
        <v>0</v>
      </c>
      <c r="E48" s="99"/>
      <c r="F48" s="99"/>
      <c r="G48" s="31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</row>
    <row r="49" spans="1:45" s="3" customFormat="1" ht="15.75" thickBot="1" x14ac:dyDescent="0.3">
      <c r="B49" s="100" t="s">
        <v>28</v>
      </c>
      <c r="C49" s="101" t="s">
        <v>11</v>
      </c>
      <c r="D49" s="102" t="e">
        <f>IRR(F46:AR46)</f>
        <v>#NUM!</v>
      </c>
      <c r="E49" s="99"/>
      <c r="F49" s="99"/>
      <c r="G49" s="31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</row>
    <row r="50" spans="1:45" s="3" customFormat="1" x14ac:dyDescent="0.25">
      <c r="B50" s="97" t="s">
        <v>29</v>
      </c>
      <c r="C50" s="98" t="s">
        <v>7</v>
      </c>
      <c r="D50" s="103">
        <f>NPV($D$48,F43:AR43)+SUM(F45:AR45)</f>
        <v>0</v>
      </c>
      <c r="E50" s="104"/>
      <c r="F50" s="104"/>
      <c r="G50" s="8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</row>
    <row r="51" spans="1:45" s="3" customFormat="1" ht="15.75" thickBot="1" x14ac:dyDescent="0.3">
      <c r="B51" s="105" t="s">
        <v>29</v>
      </c>
      <c r="C51" s="106" t="s">
        <v>30</v>
      </c>
      <c r="D51" s="107">
        <f>+D50/'Investment Scenario'!B16</f>
        <v>0</v>
      </c>
      <c r="E51" s="104"/>
      <c r="F51" s="104"/>
      <c r="G51" s="108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</row>
    <row r="52" spans="1:45" s="3" customFormat="1" x14ac:dyDescent="0.25">
      <c r="B52" s="232" t="s">
        <v>167</v>
      </c>
      <c r="C52" s="233" t="s">
        <v>7</v>
      </c>
      <c r="D52" s="103">
        <f>NPV($D$48,F44:AR44)+SUM(F45:AR45)</f>
        <v>0</v>
      </c>
      <c r="E52" s="104"/>
      <c r="F52" s="104"/>
      <c r="G52" s="108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</row>
    <row r="53" spans="1:45" s="3" customFormat="1" ht="15.75" thickBot="1" x14ac:dyDescent="0.3">
      <c r="B53" s="234" t="s">
        <v>167</v>
      </c>
      <c r="C53" s="235" t="s">
        <v>30</v>
      </c>
      <c r="D53" s="107">
        <f>+D52/'Investment Scenario'!B16</f>
        <v>0</v>
      </c>
      <c r="E53" s="104"/>
      <c r="F53" s="104"/>
      <c r="G53" s="108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</row>
    <row r="54" spans="1:45" s="3" customFormat="1" x14ac:dyDescent="0.25">
      <c r="B54" s="97" t="s">
        <v>31</v>
      </c>
      <c r="C54" s="98" t="s">
        <v>7</v>
      </c>
      <c r="D54" s="109">
        <f>SUM(F46:AR46)</f>
        <v>0</v>
      </c>
      <c r="E54" s="110"/>
      <c r="F54" s="110"/>
      <c r="G54" s="1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</row>
    <row r="55" spans="1:45" s="3" customFormat="1" ht="15.75" thickBot="1" x14ac:dyDescent="0.3">
      <c r="B55" s="105" t="s">
        <v>31</v>
      </c>
      <c r="C55" s="106" t="s">
        <v>30</v>
      </c>
      <c r="D55" s="111">
        <f>+D54/'Investment Scenario'!B16</f>
        <v>0</v>
      </c>
      <c r="E55" s="110"/>
      <c r="F55" s="110"/>
      <c r="G55" s="1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</row>
    <row r="56" spans="1:45" s="3" customFormat="1" x14ac:dyDescent="0.25">
      <c r="B56" s="97" t="s">
        <v>32</v>
      </c>
      <c r="C56" s="98" t="s">
        <v>7</v>
      </c>
      <c r="D56" s="109" t="e">
        <f>+SUM(F19:AR19)/D41</f>
        <v>#DIV/0!</v>
      </c>
      <c r="E56" s="110"/>
      <c r="F56" s="110"/>
      <c r="G56" s="10"/>
    </row>
    <row r="57" spans="1:45" s="3" customFormat="1" ht="15.75" thickBot="1" x14ac:dyDescent="0.3">
      <c r="B57" s="105" t="s">
        <v>32</v>
      </c>
      <c r="C57" s="106" t="s">
        <v>30</v>
      </c>
      <c r="D57" s="111" t="e">
        <f>+D56/'Investment Scenario'!B16</f>
        <v>#DIV/0!</v>
      </c>
      <c r="E57" s="110"/>
      <c r="G57" s="10"/>
    </row>
    <row r="58" spans="1:45" s="3" customFormat="1" x14ac:dyDescent="0.25">
      <c r="B58" s="58"/>
      <c r="C58" s="83"/>
      <c r="D58" s="83"/>
      <c r="E58" s="112"/>
      <c r="F58" s="83"/>
      <c r="G58" s="10"/>
    </row>
    <row r="59" spans="1:45" x14ac:dyDescent="0.25">
      <c r="A59" s="142"/>
      <c r="B59" s="113"/>
      <c r="C59" s="114"/>
      <c r="D59" s="114"/>
      <c r="E59" s="114"/>
      <c r="F59" s="114"/>
      <c r="G59" s="142"/>
      <c r="H59" s="142"/>
      <c r="I59" s="142"/>
      <c r="J59" s="142"/>
      <c r="K59" s="142"/>
      <c r="L59" s="142"/>
      <c r="M59" s="142"/>
      <c r="N59" s="142"/>
      <c r="O59" s="142"/>
      <c r="P59" s="142"/>
      <c r="Q59" s="142"/>
      <c r="R59" s="142"/>
      <c r="S59" s="142"/>
      <c r="T59" s="142"/>
      <c r="U59" s="142"/>
      <c r="V59" s="142"/>
      <c r="W59" s="142"/>
      <c r="X59" s="142"/>
      <c r="Y59" s="142"/>
      <c r="Z59" s="142"/>
      <c r="AA59" s="142"/>
      <c r="AB59" s="142"/>
      <c r="AC59" s="142"/>
      <c r="AD59" s="142"/>
      <c r="AE59" s="142"/>
      <c r="AF59" s="142"/>
      <c r="AG59" s="142"/>
      <c r="AH59" s="142"/>
      <c r="AI59" s="142"/>
      <c r="AJ59" s="142"/>
      <c r="AK59" s="142"/>
      <c r="AL59" s="142"/>
      <c r="AM59" s="142"/>
      <c r="AN59" s="142"/>
      <c r="AO59" s="142"/>
      <c r="AP59" s="142"/>
      <c r="AQ59" s="142"/>
      <c r="AR59" s="142"/>
      <c r="AS59" s="142"/>
    </row>
    <row r="60" spans="1:45" x14ac:dyDescent="0.25">
      <c r="A60" s="142"/>
      <c r="B60" s="113"/>
      <c r="C60" s="114"/>
      <c r="D60" s="114"/>
      <c r="E60" s="114"/>
      <c r="F60" s="114"/>
      <c r="G60" s="142"/>
      <c r="H60" s="142"/>
      <c r="I60" s="142"/>
      <c r="J60" s="142"/>
      <c r="K60" s="142"/>
      <c r="L60" s="142"/>
      <c r="M60" s="142"/>
      <c r="N60" s="142"/>
      <c r="O60" s="142"/>
      <c r="P60" s="142"/>
      <c r="Q60" s="142"/>
      <c r="R60" s="142"/>
      <c r="S60" s="142"/>
      <c r="T60" s="142"/>
      <c r="U60" s="142"/>
      <c r="V60" s="142"/>
      <c r="W60" s="142"/>
      <c r="X60" s="142"/>
      <c r="Y60" s="142"/>
      <c r="Z60" s="142"/>
      <c r="AA60" s="142"/>
      <c r="AB60" s="142"/>
      <c r="AC60" s="142"/>
      <c r="AD60" s="142"/>
      <c r="AE60" s="142"/>
      <c r="AF60" s="142"/>
      <c r="AG60" s="142"/>
      <c r="AH60" s="142"/>
      <c r="AI60" s="142"/>
      <c r="AJ60" s="142"/>
      <c r="AK60" s="142"/>
      <c r="AL60" s="142"/>
      <c r="AM60" s="142"/>
      <c r="AN60" s="142"/>
      <c r="AO60" s="142"/>
      <c r="AP60" s="142"/>
      <c r="AQ60" s="142"/>
      <c r="AR60" s="142"/>
      <c r="AS60" s="142"/>
    </row>
    <row r="61" spans="1:45" x14ac:dyDescent="0.25">
      <c r="A61" s="142"/>
      <c r="B61" s="113"/>
      <c r="C61" s="114"/>
      <c r="D61" s="114"/>
      <c r="E61" s="114"/>
      <c r="F61" s="114"/>
      <c r="G61" s="142"/>
      <c r="H61" s="142"/>
      <c r="I61" s="142"/>
      <c r="J61" s="142"/>
      <c r="K61" s="142"/>
      <c r="L61" s="142"/>
      <c r="M61" s="142"/>
      <c r="N61" s="142"/>
      <c r="O61" s="142"/>
      <c r="P61" s="142"/>
      <c r="Q61" s="142"/>
      <c r="R61" s="142"/>
      <c r="S61" s="142"/>
      <c r="T61" s="142"/>
      <c r="U61" s="142"/>
      <c r="V61" s="142"/>
      <c r="W61" s="142"/>
      <c r="X61" s="142"/>
      <c r="Y61" s="142"/>
      <c r="Z61" s="142"/>
      <c r="AA61" s="142"/>
      <c r="AB61" s="142"/>
      <c r="AC61" s="142"/>
      <c r="AD61" s="142"/>
      <c r="AE61" s="142"/>
      <c r="AF61" s="142"/>
      <c r="AG61" s="142"/>
      <c r="AH61" s="142"/>
      <c r="AI61" s="142"/>
      <c r="AJ61" s="142"/>
      <c r="AK61" s="142"/>
      <c r="AL61" s="142"/>
      <c r="AM61" s="142"/>
      <c r="AN61" s="142"/>
      <c r="AO61" s="142"/>
      <c r="AP61" s="142"/>
      <c r="AQ61" s="142"/>
      <c r="AR61" s="142"/>
      <c r="AS61" s="142"/>
    </row>
    <row r="62" spans="1:45" x14ac:dyDescent="0.25">
      <c r="A62" s="142"/>
      <c r="B62" s="113"/>
      <c r="C62" s="114"/>
      <c r="D62" s="114"/>
      <c r="E62" s="114"/>
      <c r="F62" s="114"/>
      <c r="G62" s="142"/>
      <c r="H62" s="142"/>
      <c r="I62" s="142"/>
      <c r="J62" s="142"/>
      <c r="K62" s="142"/>
      <c r="L62" s="142"/>
      <c r="M62" s="142"/>
      <c r="N62" s="142"/>
      <c r="O62" s="142"/>
      <c r="P62" s="142"/>
      <c r="Q62" s="142"/>
      <c r="R62" s="142"/>
      <c r="S62" s="142"/>
      <c r="T62" s="142"/>
      <c r="U62" s="142"/>
      <c r="V62" s="142"/>
      <c r="W62" s="142"/>
      <c r="X62" s="142"/>
      <c r="Y62" s="142"/>
      <c r="Z62" s="142"/>
      <c r="AA62" s="142"/>
      <c r="AB62" s="142"/>
      <c r="AC62" s="142"/>
      <c r="AD62" s="142"/>
      <c r="AE62" s="142"/>
      <c r="AF62" s="142"/>
      <c r="AG62" s="142"/>
      <c r="AH62" s="142"/>
      <c r="AI62" s="142"/>
      <c r="AJ62" s="142"/>
      <c r="AK62" s="142"/>
      <c r="AL62" s="142"/>
      <c r="AM62" s="142"/>
      <c r="AN62" s="142"/>
      <c r="AO62" s="142"/>
      <c r="AP62" s="142"/>
      <c r="AQ62" s="142"/>
      <c r="AR62" s="142"/>
      <c r="AS62" s="142"/>
    </row>
    <row r="63" spans="1:45" x14ac:dyDescent="0.25">
      <c r="A63" s="142"/>
      <c r="B63" s="113"/>
      <c r="C63" s="114"/>
      <c r="D63" s="114"/>
      <c r="E63" s="114"/>
      <c r="F63" s="114"/>
      <c r="G63" s="142"/>
      <c r="H63" s="142"/>
      <c r="I63" s="142"/>
      <c r="J63" s="142"/>
      <c r="K63" s="142"/>
      <c r="L63" s="142"/>
      <c r="M63" s="142"/>
      <c r="N63" s="142"/>
      <c r="O63" s="142"/>
      <c r="P63" s="142"/>
      <c r="Q63" s="142"/>
      <c r="R63" s="142"/>
      <c r="S63" s="142"/>
      <c r="T63" s="142"/>
      <c r="U63" s="142"/>
      <c r="V63" s="142"/>
      <c r="W63" s="142"/>
      <c r="X63" s="142"/>
      <c r="Y63" s="142"/>
      <c r="Z63" s="142"/>
      <c r="AA63" s="142"/>
      <c r="AB63" s="142"/>
      <c r="AC63" s="142"/>
      <c r="AD63" s="142"/>
      <c r="AE63" s="142"/>
      <c r="AF63" s="142"/>
      <c r="AG63" s="142"/>
      <c r="AH63" s="142"/>
      <c r="AI63" s="142"/>
      <c r="AJ63" s="142"/>
      <c r="AK63" s="142"/>
      <c r="AL63" s="142"/>
      <c r="AM63" s="142"/>
      <c r="AN63" s="142"/>
      <c r="AO63" s="142"/>
      <c r="AP63" s="142"/>
      <c r="AQ63" s="142"/>
      <c r="AR63" s="142"/>
      <c r="AS63" s="142"/>
    </row>
    <row r="64" spans="1:45" x14ac:dyDescent="0.25">
      <c r="A64" s="142"/>
      <c r="B64" s="113"/>
      <c r="C64" s="114"/>
      <c r="D64" s="114"/>
      <c r="E64" s="114"/>
      <c r="F64" s="114"/>
      <c r="G64" s="142"/>
      <c r="H64" s="142"/>
      <c r="I64" s="142"/>
      <c r="J64" s="142"/>
      <c r="K64" s="142"/>
      <c r="L64" s="142"/>
      <c r="M64" s="142"/>
      <c r="N64" s="142"/>
      <c r="O64" s="142"/>
      <c r="P64" s="142"/>
      <c r="Q64" s="142"/>
      <c r="R64" s="142"/>
      <c r="S64" s="142"/>
      <c r="T64" s="142"/>
      <c r="U64" s="142"/>
      <c r="V64" s="142"/>
      <c r="W64" s="142"/>
      <c r="X64" s="142"/>
      <c r="Y64" s="142"/>
      <c r="Z64" s="142"/>
      <c r="AA64" s="142"/>
      <c r="AB64" s="142"/>
      <c r="AC64" s="142"/>
      <c r="AD64" s="142"/>
      <c r="AE64" s="142"/>
      <c r="AF64" s="142"/>
      <c r="AG64" s="142"/>
      <c r="AH64" s="142"/>
      <c r="AI64" s="142"/>
      <c r="AJ64" s="142"/>
      <c r="AK64" s="142"/>
      <c r="AL64" s="142"/>
      <c r="AM64" s="142"/>
      <c r="AN64" s="142"/>
      <c r="AO64" s="142"/>
      <c r="AP64" s="142"/>
      <c r="AQ64" s="142"/>
      <c r="AR64" s="142"/>
      <c r="AS64" s="142"/>
    </row>
    <row r="65" spans="1:45" x14ac:dyDescent="0.25">
      <c r="A65" s="142"/>
      <c r="B65" s="113"/>
      <c r="C65" s="114"/>
      <c r="D65" s="114"/>
      <c r="E65" s="114"/>
      <c r="F65" s="114"/>
      <c r="G65" s="142"/>
      <c r="H65" s="142"/>
      <c r="I65" s="142"/>
      <c r="J65" s="142"/>
      <c r="K65" s="142"/>
      <c r="L65" s="142"/>
      <c r="M65" s="142"/>
      <c r="N65" s="142"/>
      <c r="O65" s="142"/>
      <c r="P65" s="142"/>
      <c r="Q65" s="142"/>
      <c r="R65" s="142"/>
      <c r="S65" s="142"/>
      <c r="T65" s="142"/>
      <c r="U65" s="142"/>
      <c r="V65" s="142"/>
      <c r="W65" s="142"/>
      <c r="X65" s="142"/>
      <c r="Y65" s="142"/>
      <c r="Z65" s="142"/>
      <c r="AA65" s="142"/>
      <c r="AB65" s="142"/>
      <c r="AC65" s="142"/>
      <c r="AD65" s="142"/>
      <c r="AE65" s="142"/>
      <c r="AF65" s="142"/>
      <c r="AG65" s="142"/>
      <c r="AH65" s="142"/>
      <c r="AI65" s="142"/>
      <c r="AJ65" s="142"/>
      <c r="AK65" s="142"/>
      <c r="AL65" s="142"/>
      <c r="AM65" s="142"/>
      <c r="AN65" s="142"/>
      <c r="AO65" s="142"/>
      <c r="AP65" s="142"/>
      <c r="AQ65" s="142"/>
      <c r="AR65" s="142"/>
      <c r="AS65" s="142"/>
    </row>
    <row r="66" spans="1:45" x14ac:dyDescent="0.25">
      <c r="A66" s="142"/>
      <c r="B66" s="113"/>
      <c r="C66" s="114"/>
      <c r="D66" s="114"/>
      <c r="E66" s="114"/>
      <c r="F66" s="114"/>
      <c r="G66" s="142"/>
      <c r="H66" s="142"/>
      <c r="I66" s="142"/>
      <c r="J66" s="142"/>
      <c r="K66" s="142"/>
      <c r="L66" s="142"/>
      <c r="M66" s="142"/>
      <c r="N66" s="142"/>
      <c r="O66" s="142"/>
      <c r="P66" s="142"/>
      <c r="Q66" s="142"/>
      <c r="R66" s="142"/>
      <c r="S66" s="142"/>
      <c r="T66" s="142"/>
      <c r="U66" s="142"/>
      <c r="V66" s="142"/>
      <c r="W66" s="142"/>
      <c r="X66" s="142"/>
      <c r="Y66" s="142"/>
      <c r="Z66" s="142"/>
      <c r="AA66" s="142"/>
      <c r="AB66" s="142"/>
      <c r="AC66" s="142"/>
      <c r="AD66" s="142"/>
      <c r="AE66" s="142"/>
      <c r="AF66" s="142"/>
      <c r="AG66" s="142"/>
      <c r="AH66" s="142"/>
      <c r="AI66" s="142"/>
      <c r="AJ66" s="142"/>
      <c r="AK66" s="142"/>
      <c r="AL66" s="142"/>
      <c r="AM66" s="142"/>
      <c r="AN66" s="142"/>
      <c r="AO66" s="142"/>
      <c r="AP66" s="142"/>
      <c r="AQ66" s="142"/>
      <c r="AR66" s="142"/>
      <c r="AS66" s="142"/>
    </row>
    <row r="67" spans="1:45" x14ac:dyDescent="0.25">
      <c r="A67" s="142"/>
      <c r="B67" s="113"/>
      <c r="C67" s="114"/>
      <c r="D67" s="114"/>
      <c r="E67" s="114"/>
      <c r="F67" s="114"/>
      <c r="G67" s="142"/>
      <c r="H67" s="142"/>
      <c r="I67" s="142"/>
      <c r="J67" s="142"/>
      <c r="K67" s="142"/>
      <c r="L67" s="142"/>
      <c r="M67" s="142"/>
      <c r="N67" s="142"/>
      <c r="O67" s="142"/>
      <c r="P67" s="142"/>
      <c r="Q67" s="142"/>
      <c r="R67" s="142"/>
      <c r="S67" s="142"/>
      <c r="T67" s="142"/>
      <c r="U67" s="142"/>
      <c r="V67" s="142"/>
      <c r="W67" s="142"/>
      <c r="X67" s="142"/>
      <c r="Y67" s="142"/>
      <c r="Z67" s="142"/>
      <c r="AA67" s="142"/>
      <c r="AB67" s="142"/>
      <c r="AC67" s="142"/>
      <c r="AD67" s="142"/>
      <c r="AE67" s="142"/>
      <c r="AF67" s="142"/>
      <c r="AG67" s="142"/>
      <c r="AH67" s="142"/>
      <c r="AI67" s="142"/>
      <c r="AJ67" s="142"/>
      <c r="AK67" s="142"/>
      <c r="AL67" s="142"/>
      <c r="AM67" s="142"/>
      <c r="AN67" s="142"/>
      <c r="AO67" s="142"/>
      <c r="AP67" s="142"/>
      <c r="AQ67" s="142"/>
      <c r="AR67" s="142"/>
      <c r="AS67" s="142"/>
    </row>
    <row r="68" spans="1:45" x14ac:dyDescent="0.25">
      <c r="A68" s="142"/>
      <c r="B68" s="113"/>
      <c r="C68" s="114"/>
      <c r="D68" s="114"/>
      <c r="E68" s="114"/>
      <c r="F68" s="114"/>
      <c r="G68" s="142"/>
      <c r="H68" s="142"/>
      <c r="I68" s="142"/>
      <c r="J68" s="142"/>
      <c r="K68" s="142"/>
      <c r="L68" s="142"/>
      <c r="M68" s="142"/>
      <c r="N68" s="142"/>
      <c r="O68" s="142"/>
      <c r="P68" s="142"/>
      <c r="Q68" s="142"/>
      <c r="R68" s="142"/>
      <c r="S68" s="142"/>
      <c r="T68" s="142"/>
      <c r="U68" s="142"/>
      <c r="V68" s="142"/>
      <c r="W68" s="142"/>
      <c r="X68" s="142"/>
      <c r="Y68" s="142"/>
      <c r="Z68" s="142"/>
      <c r="AA68" s="142"/>
      <c r="AB68" s="142"/>
      <c r="AC68" s="142"/>
      <c r="AD68" s="142"/>
      <c r="AE68" s="142"/>
      <c r="AF68" s="142"/>
      <c r="AG68" s="142"/>
      <c r="AH68" s="142"/>
      <c r="AI68" s="142"/>
      <c r="AJ68" s="142"/>
      <c r="AK68" s="142"/>
      <c r="AL68" s="142"/>
      <c r="AM68" s="142"/>
      <c r="AN68" s="142"/>
      <c r="AO68" s="142"/>
      <c r="AP68" s="142"/>
      <c r="AQ68" s="142"/>
      <c r="AR68" s="142"/>
      <c r="AS68" s="142"/>
    </row>
    <row r="69" spans="1:45" x14ac:dyDescent="0.25">
      <c r="A69" s="142"/>
      <c r="B69" s="113"/>
      <c r="C69" s="114"/>
      <c r="D69" s="114"/>
      <c r="E69" s="114"/>
      <c r="F69" s="114"/>
      <c r="G69" s="142"/>
      <c r="H69" s="142"/>
      <c r="I69" s="142"/>
      <c r="J69" s="142"/>
      <c r="K69" s="142"/>
      <c r="L69" s="142"/>
      <c r="M69" s="142"/>
      <c r="N69" s="142"/>
      <c r="O69" s="142"/>
      <c r="P69" s="142"/>
      <c r="Q69" s="142"/>
      <c r="R69" s="142"/>
      <c r="S69" s="142"/>
      <c r="T69" s="142"/>
      <c r="U69" s="142"/>
      <c r="V69" s="142"/>
      <c r="W69" s="142"/>
      <c r="X69" s="142"/>
      <c r="Y69" s="142"/>
      <c r="Z69" s="142"/>
      <c r="AA69" s="142"/>
      <c r="AB69" s="142"/>
      <c r="AC69" s="142"/>
      <c r="AD69" s="142"/>
      <c r="AE69" s="142"/>
      <c r="AF69" s="142"/>
      <c r="AG69" s="142"/>
      <c r="AH69" s="142"/>
      <c r="AI69" s="142"/>
      <c r="AJ69" s="142"/>
      <c r="AK69" s="142"/>
      <c r="AL69" s="142"/>
      <c r="AM69" s="142"/>
      <c r="AN69" s="142"/>
      <c r="AO69" s="142"/>
      <c r="AP69" s="142"/>
      <c r="AQ69" s="142"/>
      <c r="AR69" s="142"/>
      <c r="AS69" s="142"/>
    </row>
    <row r="70" spans="1:45" x14ac:dyDescent="0.25">
      <c r="A70" s="142"/>
      <c r="B70" s="113"/>
      <c r="C70" s="114"/>
      <c r="D70" s="114"/>
      <c r="E70" s="114"/>
      <c r="F70" s="114"/>
      <c r="G70" s="142"/>
      <c r="H70" s="142"/>
      <c r="I70" s="142"/>
      <c r="J70" s="142"/>
      <c r="K70" s="142"/>
      <c r="L70" s="142"/>
      <c r="M70" s="142"/>
      <c r="N70" s="142"/>
      <c r="O70" s="142"/>
      <c r="P70" s="142"/>
      <c r="Q70" s="142"/>
      <c r="R70" s="142"/>
      <c r="S70" s="142"/>
      <c r="T70" s="142"/>
      <c r="U70" s="142"/>
      <c r="V70" s="142"/>
      <c r="W70" s="142"/>
      <c r="X70" s="142"/>
      <c r="Y70" s="142"/>
      <c r="Z70" s="142"/>
      <c r="AA70" s="142"/>
      <c r="AB70" s="142"/>
      <c r="AC70" s="142"/>
      <c r="AD70" s="142"/>
      <c r="AE70" s="142"/>
      <c r="AF70" s="142"/>
      <c r="AG70" s="142"/>
      <c r="AH70" s="142"/>
      <c r="AI70" s="142"/>
      <c r="AJ70" s="142"/>
      <c r="AK70" s="142"/>
      <c r="AL70" s="142"/>
      <c r="AM70" s="142"/>
      <c r="AN70" s="142"/>
      <c r="AO70" s="142"/>
      <c r="AP70" s="142"/>
      <c r="AQ70" s="142"/>
      <c r="AR70" s="142"/>
      <c r="AS70" s="142"/>
    </row>
    <row r="71" spans="1:45" s="116" customFormat="1" x14ac:dyDescent="0.25">
      <c r="A71" s="124"/>
      <c r="B71" s="117"/>
      <c r="C71" s="118"/>
      <c r="D71" s="118"/>
      <c r="E71" s="118"/>
      <c r="F71" s="118"/>
      <c r="G71" s="124"/>
      <c r="H71" s="124"/>
      <c r="I71" s="124"/>
      <c r="J71" s="124"/>
      <c r="K71" s="124"/>
      <c r="L71" s="124"/>
      <c r="M71" s="124"/>
      <c r="N71" s="124"/>
      <c r="O71" s="124"/>
      <c r="P71" s="124"/>
      <c r="Q71" s="124"/>
      <c r="R71" s="124"/>
      <c r="S71" s="124"/>
      <c r="T71" s="124"/>
      <c r="U71" s="124"/>
      <c r="V71" s="124"/>
      <c r="W71" s="124"/>
      <c r="X71" s="124"/>
      <c r="Y71" s="124"/>
      <c r="Z71" s="124"/>
      <c r="AA71" s="124"/>
      <c r="AB71" s="124"/>
      <c r="AC71" s="124"/>
      <c r="AD71" s="124"/>
      <c r="AE71" s="124"/>
      <c r="AF71" s="124"/>
      <c r="AG71" s="124"/>
      <c r="AH71" s="124"/>
      <c r="AI71" s="124"/>
      <c r="AJ71" s="124"/>
      <c r="AK71" s="124"/>
      <c r="AL71" s="124"/>
      <c r="AM71" s="124"/>
      <c r="AN71" s="124"/>
      <c r="AO71" s="124"/>
      <c r="AP71" s="124"/>
      <c r="AQ71" s="124"/>
      <c r="AR71" s="124"/>
      <c r="AS71" s="124"/>
    </row>
    <row r="72" spans="1:45" s="116" customFormat="1" x14ac:dyDescent="0.25">
      <c r="A72" s="124"/>
      <c r="B72" s="117"/>
      <c r="C72" s="118"/>
      <c r="D72" s="118"/>
      <c r="E72" s="118"/>
      <c r="F72" s="124"/>
      <c r="G72" s="124"/>
      <c r="H72" s="124"/>
      <c r="I72" s="124"/>
      <c r="J72" s="124"/>
      <c r="K72" s="124"/>
      <c r="L72" s="124"/>
      <c r="M72" s="124"/>
      <c r="N72" s="124"/>
      <c r="O72" s="124"/>
      <c r="P72" s="124"/>
      <c r="Q72" s="124"/>
      <c r="R72" s="124"/>
      <c r="S72" s="124"/>
      <c r="T72" s="124"/>
      <c r="U72" s="124"/>
      <c r="V72" s="124"/>
      <c r="W72" s="124"/>
      <c r="X72" s="124"/>
      <c r="Y72" s="124"/>
      <c r="Z72" s="124"/>
      <c r="AA72" s="124"/>
      <c r="AB72" s="124"/>
      <c r="AC72" s="124"/>
      <c r="AD72" s="124"/>
      <c r="AE72" s="124"/>
      <c r="AF72" s="124"/>
      <c r="AG72" s="124"/>
      <c r="AH72" s="124"/>
      <c r="AI72" s="124"/>
      <c r="AJ72" s="124"/>
      <c r="AK72" s="124"/>
      <c r="AL72" s="124"/>
      <c r="AM72" s="124"/>
      <c r="AN72" s="124"/>
      <c r="AO72" s="124"/>
      <c r="AP72" s="124"/>
      <c r="AQ72" s="124"/>
      <c r="AR72" s="124"/>
      <c r="AS72" s="124"/>
    </row>
    <row r="73" spans="1:45" s="116" customFormat="1" x14ac:dyDescent="0.25">
      <c r="A73" s="124"/>
      <c r="B73" s="119"/>
      <c r="C73" s="118"/>
      <c r="D73" s="124"/>
      <c r="E73" s="124"/>
      <c r="F73" s="124"/>
      <c r="G73" s="124"/>
      <c r="H73" s="124"/>
      <c r="I73" s="124"/>
      <c r="J73" s="124"/>
      <c r="K73" s="124"/>
      <c r="L73" s="124"/>
      <c r="M73" s="124"/>
      <c r="N73" s="124"/>
      <c r="O73" s="124"/>
      <c r="P73" s="124"/>
      <c r="Q73" s="124"/>
      <c r="R73" s="124"/>
      <c r="S73" s="124"/>
      <c r="T73" s="124"/>
      <c r="U73" s="124"/>
      <c r="V73" s="124"/>
      <c r="W73" s="124"/>
      <c r="X73" s="124"/>
      <c r="Y73" s="124"/>
      <c r="Z73" s="124"/>
      <c r="AA73" s="124"/>
      <c r="AB73" s="124"/>
      <c r="AC73" s="124"/>
      <c r="AD73" s="124"/>
      <c r="AE73" s="124"/>
      <c r="AF73" s="124"/>
      <c r="AG73" s="124"/>
      <c r="AH73" s="124"/>
      <c r="AI73" s="124"/>
      <c r="AJ73" s="124"/>
      <c r="AK73" s="124"/>
      <c r="AL73" s="124"/>
      <c r="AM73" s="124"/>
      <c r="AN73" s="124"/>
      <c r="AO73" s="124"/>
      <c r="AP73" s="124"/>
      <c r="AQ73" s="124"/>
      <c r="AR73" s="124"/>
      <c r="AS73" s="124"/>
    </row>
    <row r="74" spans="1:45" s="116" customFormat="1" x14ac:dyDescent="0.25">
      <c r="A74" s="124"/>
      <c r="B74" s="135"/>
      <c r="C74" s="123"/>
      <c r="D74" s="124"/>
      <c r="E74" s="124"/>
      <c r="F74" s="136"/>
      <c r="G74" s="136"/>
      <c r="H74" s="136"/>
      <c r="I74" s="136"/>
      <c r="J74" s="136"/>
      <c r="K74" s="136"/>
      <c r="L74" s="136"/>
      <c r="M74" s="136"/>
      <c r="N74" s="136"/>
      <c r="O74" s="136"/>
      <c r="P74" s="136"/>
      <c r="Q74" s="136"/>
      <c r="R74" s="136"/>
      <c r="S74" s="136"/>
      <c r="T74" s="136"/>
      <c r="U74" s="136"/>
      <c r="V74" s="136"/>
      <c r="W74" s="136"/>
      <c r="X74" s="136"/>
      <c r="Y74" s="136"/>
      <c r="Z74" s="136"/>
      <c r="AA74" s="136"/>
      <c r="AB74" s="136"/>
      <c r="AC74" s="136"/>
      <c r="AD74" s="136"/>
      <c r="AE74" s="136"/>
      <c r="AF74" s="136"/>
      <c r="AG74" s="136"/>
      <c r="AH74" s="136"/>
      <c r="AI74" s="136"/>
      <c r="AJ74" s="136"/>
      <c r="AK74" s="136"/>
      <c r="AL74" s="136"/>
      <c r="AM74" s="136"/>
      <c r="AN74" s="136"/>
      <c r="AO74" s="136"/>
      <c r="AP74" s="136"/>
      <c r="AQ74" s="136"/>
      <c r="AR74" s="136"/>
      <c r="AS74" s="124"/>
    </row>
    <row r="75" spans="1:45" s="116" customFormat="1" x14ac:dyDescent="0.25">
      <c r="A75" s="124"/>
      <c r="B75" s="135"/>
      <c r="C75" s="123"/>
      <c r="D75" s="124"/>
      <c r="E75" s="124"/>
      <c r="F75" s="136"/>
      <c r="G75" s="136"/>
      <c r="H75" s="136"/>
      <c r="I75" s="136"/>
      <c r="J75" s="136"/>
      <c r="K75" s="136"/>
      <c r="L75" s="136"/>
      <c r="M75" s="136"/>
      <c r="N75" s="136"/>
      <c r="O75" s="136"/>
      <c r="P75" s="136"/>
      <c r="Q75" s="136"/>
      <c r="R75" s="136"/>
      <c r="S75" s="136"/>
      <c r="T75" s="136"/>
      <c r="U75" s="136"/>
      <c r="V75" s="136"/>
      <c r="W75" s="136"/>
      <c r="X75" s="136"/>
      <c r="Y75" s="136"/>
      <c r="Z75" s="136"/>
      <c r="AA75" s="136"/>
      <c r="AB75" s="136"/>
      <c r="AC75" s="136"/>
      <c r="AD75" s="136"/>
      <c r="AE75" s="136"/>
      <c r="AF75" s="136"/>
      <c r="AG75" s="136"/>
      <c r="AH75" s="136"/>
      <c r="AI75" s="136"/>
      <c r="AJ75" s="136"/>
      <c r="AK75" s="136"/>
      <c r="AL75" s="136"/>
      <c r="AM75" s="136"/>
      <c r="AN75" s="136"/>
      <c r="AO75" s="136"/>
      <c r="AP75" s="136"/>
      <c r="AQ75" s="136"/>
      <c r="AR75" s="136"/>
      <c r="AS75" s="124"/>
    </row>
    <row r="76" spans="1:45" s="116" customFormat="1" x14ac:dyDescent="0.25">
      <c r="A76" s="124"/>
      <c r="B76" s="135"/>
      <c r="C76" s="123"/>
      <c r="D76" s="124"/>
      <c r="E76" s="124"/>
      <c r="F76" s="136"/>
      <c r="G76" s="136"/>
      <c r="H76" s="136"/>
      <c r="I76" s="136"/>
      <c r="J76" s="136"/>
      <c r="K76" s="136"/>
      <c r="L76" s="136"/>
      <c r="M76" s="136"/>
      <c r="N76" s="136"/>
      <c r="O76" s="136"/>
      <c r="P76" s="136"/>
      <c r="Q76" s="136"/>
      <c r="R76" s="136"/>
      <c r="S76" s="136"/>
      <c r="T76" s="136"/>
      <c r="U76" s="136"/>
      <c r="V76" s="136"/>
      <c r="W76" s="136"/>
      <c r="X76" s="136"/>
      <c r="Y76" s="136"/>
      <c r="Z76" s="136"/>
      <c r="AA76" s="136"/>
      <c r="AB76" s="136"/>
      <c r="AC76" s="136"/>
      <c r="AD76" s="136"/>
      <c r="AE76" s="136"/>
      <c r="AF76" s="136"/>
      <c r="AG76" s="136"/>
      <c r="AH76" s="136"/>
      <c r="AI76" s="136"/>
      <c r="AJ76" s="136"/>
      <c r="AK76" s="136"/>
      <c r="AL76" s="136"/>
      <c r="AM76" s="136"/>
      <c r="AN76" s="136"/>
      <c r="AO76" s="136"/>
      <c r="AP76" s="136"/>
      <c r="AQ76" s="136"/>
      <c r="AR76" s="136"/>
      <c r="AS76" s="124"/>
    </row>
    <row r="77" spans="1:45" s="116" customFormat="1" x14ac:dyDescent="0.25">
      <c r="A77" s="124"/>
      <c r="B77" s="137"/>
      <c r="C77" s="123"/>
      <c r="D77" s="124"/>
      <c r="E77" s="124"/>
      <c r="F77" s="126"/>
      <c r="G77" s="126"/>
      <c r="H77" s="126"/>
      <c r="I77" s="126"/>
      <c r="J77" s="126"/>
      <c r="K77" s="126"/>
      <c r="L77" s="126"/>
      <c r="M77" s="126"/>
      <c r="N77" s="126"/>
      <c r="O77" s="126"/>
      <c r="P77" s="126"/>
      <c r="Q77" s="126"/>
      <c r="R77" s="126"/>
      <c r="S77" s="126"/>
      <c r="T77" s="126"/>
      <c r="U77" s="126"/>
      <c r="V77" s="126"/>
      <c r="W77" s="126"/>
      <c r="X77" s="126"/>
      <c r="Y77" s="126"/>
      <c r="Z77" s="126"/>
      <c r="AA77" s="126"/>
      <c r="AB77" s="126"/>
      <c r="AC77" s="126"/>
      <c r="AD77" s="126"/>
      <c r="AE77" s="126"/>
      <c r="AF77" s="126"/>
      <c r="AG77" s="126"/>
      <c r="AH77" s="126"/>
      <c r="AI77" s="126"/>
      <c r="AJ77" s="126"/>
      <c r="AK77" s="126"/>
      <c r="AL77" s="126"/>
      <c r="AM77" s="126"/>
      <c r="AN77" s="126"/>
      <c r="AO77" s="126"/>
      <c r="AP77" s="126"/>
      <c r="AQ77" s="126"/>
      <c r="AR77" s="126"/>
      <c r="AS77" s="124"/>
    </row>
    <row r="78" spans="1:45" s="116" customFormat="1" x14ac:dyDescent="0.25">
      <c r="A78" s="124"/>
      <c r="B78" s="137"/>
      <c r="C78" s="123"/>
      <c r="D78" s="124"/>
      <c r="E78" s="124"/>
      <c r="F78" s="126"/>
      <c r="G78" s="126"/>
      <c r="H78" s="126"/>
      <c r="I78" s="126"/>
      <c r="J78" s="126"/>
      <c r="K78" s="126"/>
      <c r="L78" s="126"/>
      <c r="M78" s="126"/>
      <c r="N78" s="126"/>
      <c r="O78" s="126"/>
      <c r="P78" s="126"/>
      <c r="Q78" s="126"/>
      <c r="R78" s="126"/>
      <c r="S78" s="126"/>
      <c r="T78" s="126"/>
      <c r="U78" s="126"/>
      <c r="V78" s="126"/>
      <c r="W78" s="126"/>
      <c r="X78" s="126"/>
      <c r="Y78" s="126"/>
      <c r="Z78" s="126"/>
      <c r="AA78" s="126"/>
      <c r="AB78" s="126"/>
      <c r="AC78" s="126"/>
      <c r="AD78" s="126"/>
      <c r="AE78" s="126"/>
      <c r="AF78" s="126"/>
      <c r="AG78" s="126"/>
      <c r="AH78" s="126"/>
      <c r="AI78" s="126"/>
      <c r="AJ78" s="126"/>
      <c r="AK78" s="126"/>
      <c r="AL78" s="126"/>
      <c r="AM78" s="126"/>
      <c r="AN78" s="126"/>
      <c r="AO78" s="126"/>
      <c r="AP78" s="126"/>
      <c r="AQ78" s="126"/>
      <c r="AR78" s="126"/>
      <c r="AS78" s="124"/>
    </row>
    <row r="79" spans="1:45" s="116" customFormat="1" x14ac:dyDescent="0.25">
      <c r="A79" s="124"/>
      <c r="B79" s="120"/>
      <c r="C79" s="123"/>
      <c r="D79" s="124"/>
      <c r="E79" s="124"/>
      <c r="F79" s="126"/>
      <c r="G79" s="126"/>
      <c r="H79" s="126"/>
      <c r="I79" s="126"/>
      <c r="J79" s="126"/>
      <c r="K79" s="126"/>
      <c r="L79" s="126"/>
      <c r="M79" s="126"/>
      <c r="N79" s="126"/>
      <c r="O79" s="126"/>
      <c r="P79" s="126"/>
      <c r="Q79" s="126"/>
      <c r="R79" s="126"/>
      <c r="S79" s="126"/>
      <c r="T79" s="126"/>
      <c r="U79" s="126"/>
      <c r="V79" s="126"/>
      <c r="W79" s="126"/>
      <c r="X79" s="126"/>
      <c r="Y79" s="126"/>
      <c r="Z79" s="126"/>
      <c r="AA79" s="126"/>
      <c r="AB79" s="126"/>
      <c r="AC79" s="126"/>
      <c r="AD79" s="126"/>
      <c r="AE79" s="126"/>
      <c r="AF79" s="126"/>
      <c r="AG79" s="126"/>
      <c r="AH79" s="126"/>
      <c r="AI79" s="126"/>
      <c r="AJ79" s="126"/>
      <c r="AK79" s="126"/>
      <c r="AL79" s="126"/>
      <c r="AM79" s="126"/>
      <c r="AN79" s="126"/>
      <c r="AO79" s="126"/>
      <c r="AP79" s="126"/>
      <c r="AQ79" s="126"/>
      <c r="AR79" s="126"/>
      <c r="AS79" s="124"/>
    </row>
    <row r="80" spans="1:45" s="116" customFormat="1" x14ac:dyDescent="0.25">
      <c r="A80" s="124"/>
      <c r="B80" s="124"/>
      <c r="C80" s="123"/>
      <c r="D80" s="124"/>
      <c r="E80" s="124"/>
      <c r="F80" s="126"/>
      <c r="G80" s="126"/>
      <c r="H80" s="126"/>
      <c r="I80" s="126"/>
      <c r="J80" s="126"/>
      <c r="K80" s="126"/>
      <c r="L80" s="126"/>
      <c r="M80" s="126"/>
      <c r="N80" s="126"/>
      <c r="O80" s="126"/>
      <c r="P80" s="126"/>
      <c r="Q80" s="126"/>
      <c r="R80" s="126"/>
      <c r="S80" s="126"/>
      <c r="T80" s="126"/>
      <c r="U80" s="126"/>
      <c r="V80" s="126"/>
      <c r="W80" s="126"/>
      <c r="X80" s="126"/>
      <c r="Y80" s="126"/>
      <c r="Z80" s="126"/>
      <c r="AA80" s="126"/>
      <c r="AB80" s="126"/>
      <c r="AC80" s="126"/>
      <c r="AD80" s="126"/>
      <c r="AE80" s="126"/>
      <c r="AF80" s="126"/>
      <c r="AG80" s="126"/>
      <c r="AH80" s="126"/>
      <c r="AI80" s="126"/>
      <c r="AJ80" s="126"/>
      <c r="AK80" s="126"/>
      <c r="AL80" s="126"/>
      <c r="AM80" s="126"/>
      <c r="AN80" s="126"/>
      <c r="AO80" s="126"/>
      <c r="AP80" s="126"/>
      <c r="AQ80" s="126"/>
      <c r="AR80" s="126"/>
      <c r="AS80" s="124"/>
    </row>
    <row r="81" spans="1:45" s="116" customFormat="1" x14ac:dyDescent="0.25">
      <c r="A81" s="124"/>
      <c r="B81" s="120"/>
      <c r="C81" s="123"/>
      <c r="D81" s="124"/>
      <c r="E81" s="124"/>
      <c r="F81" s="126"/>
      <c r="G81" s="126"/>
      <c r="H81" s="126"/>
      <c r="I81" s="126"/>
      <c r="J81" s="126"/>
      <c r="K81" s="126"/>
      <c r="L81" s="126"/>
      <c r="M81" s="126"/>
      <c r="N81" s="126"/>
      <c r="O81" s="126"/>
      <c r="P81" s="126"/>
      <c r="Q81" s="126"/>
      <c r="R81" s="126"/>
      <c r="S81" s="126"/>
      <c r="T81" s="126"/>
      <c r="U81" s="126"/>
      <c r="V81" s="126"/>
      <c r="W81" s="126"/>
      <c r="X81" s="126"/>
      <c r="Y81" s="126"/>
      <c r="Z81" s="126"/>
      <c r="AA81" s="126"/>
      <c r="AB81" s="126"/>
      <c r="AC81" s="126"/>
      <c r="AD81" s="126"/>
      <c r="AE81" s="126"/>
      <c r="AF81" s="126"/>
      <c r="AG81" s="126"/>
      <c r="AH81" s="126"/>
      <c r="AI81" s="126"/>
      <c r="AJ81" s="126"/>
      <c r="AK81" s="126"/>
      <c r="AL81" s="126"/>
      <c r="AM81" s="126"/>
      <c r="AN81" s="126"/>
      <c r="AO81" s="126"/>
      <c r="AP81" s="126"/>
      <c r="AQ81" s="126"/>
      <c r="AR81" s="126"/>
      <c r="AS81" s="124"/>
    </row>
    <row r="82" spans="1:45" s="116" customFormat="1" x14ac:dyDescent="0.25">
      <c r="A82" s="124"/>
      <c r="B82" s="124"/>
      <c r="C82" s="123"/>
      <c r="D82" s="124"/>
      <c r="E82" s="124"/>
      <c r="F82" s="126"/>
      <c r="G82" s="126"/>
      <c r="H82" s="126"/>
      <c r="I82" s="126"/>
      <c r="J82" s="126"/>
      <c r="K82" s="126"/>
      <c r="L82" s="126"/>
      <c r="M82" s="126"/>
      <c r="N82" s="126"/>
      <c r="O82" s="126"/>
      <c r="P82" s="126"/>
      <c r="Q82" s="126"/>
      <c r="R82" s="126"/>
      <c r="S82" s="126"/>
      <c r="T82" s="126"/>
      <c r="U82" s="126"/>
      <c r="V82" s="126"/>
      <c r="W82" s="126"/>
      <c r="X82" s="126"/>
      <c r="Y82" s="126"/>
      <c r="Z82" s="126"/>
      <c r="AA82" s="126"/>
      <c r="AB82" s="126"/>
      <c r="AC82" s="126"/>
      <c r="AD82" s="126"/>
      <c r="AE82" s="126"/>
      <c r="AF82" s="126"/>
      <c r="AG82" s="126"/>
      <c r="AH82" s="126"/>
      <c r="AI82" s="126"/>
      <c r="AJ82" s="126"/>
      <c r="AK82" s="126"/>
      <c r="AL82" s="126"/>
      <c r="AM82" s="126"/>
      <c r="AN82" s="126"/>
      <c r="AO82" s="126"/>
      <c r="AP82" s="126"/>
      <c r="AQ82" s="126"/>
      <c r="AR82" s="126"/>
      <c r="AS82" s="124"/>
    </row>
    <row r="83" spans="1:45" s="116" customFormat="1" x14ac:dyDescent="0.25">
      <c r="A83" s="117"/>
      <c r="B83" s="124"/>
      <c r="C83" s="123"/>
      <c r="D83" s="124"/>
      <c r="E83" s="124"/>
      <c r="F83" s="126"/>
      <c r="G83" s="126"/>
      <c r="H83" s="126"/>
      <c r="I83" s="126"/>
      <c r="J83" s="126"/>
      <c r="K83" s="126"/>
      <c r="L83" s="126"/>
      <c r="M83" s="126"/>
      <c r="N83" s="126"/>
      <c r="O83" s="126"/>
      <c r="P83" s="126"/>
      <c r="Q83" s="126"/>
      <c r="R83" s="126"/>
      <c r="S83" s="126"/>
      <c r="T83" s="126"/>
      <c r="U83" s="126"/>
      <c r="V83" s="126"/>
      <c r="W83" s="126"/>
      <c r="X83" s="126"/>
      <c r="Y83" s="126"/>
      <c r="Z83" s="126"/>
      <c r="AA83" s="126"/>
      <c r="AB83" s="126"/>
      <c r="AC83" s="126"/>
      <c r="AD83" s="126"/>
      <c r="AE83" s="126"/>
      <c r="AF83" s="126"/>
      <c r="AG83" s="126"/>
      <c r="AH83" s="126"/>
      <c r="AI83" s="126"/>
      <c r="AJ83" s="126"/>
      <c r="AK83" s="126"/>
      <c r="AL83" s="126"/>
      <c r="AM83" s="126"/>
      <c r="AN83" s="126"/>
      <c r="AO83" s="126"/>
      <c r="AP83" s="126"/>
      <c r="AQ83" s="126"/>
      <c r="AR83" s="126"/>
      <c r="AS83" s="124"/>
    </row>
    <row r="84" spans="1:45" s="116" customFormat="1" x14ac:dyDescent="0.25">
      <c r="A84" s="124"/>
      <c r="B84" s="124"/>
      <c r="C84" s="123"/>
      <c r="D84" s="124"/>
      <c r="E84" s="124"/>
      <c r="F84" s="126"/>
      <c r="G84" s="126"/>
      <c r="H84" s="126"/>
      <c r="I84" s="126"/>
      <c r="J84" s="126"/>
      <c r="K84" s="126"/>
      <c r="L84" s="126"/>
      <c r="M84" s="126"/>
      <c r="N84" s="126"/>
      <c r="O84" s="126"/>
      <c r="P84" s="126"/>
      <c r="Q84" s="126"/>
      <c r="R84" s="126"/>
      <c r="S84" s="126"/>
      <c r="T84" s="126"/>
      <c r="U84" s="126"/>
      <c r="V84" s="126"/>
      <c r="W84" s="126"/>
      <c r="X84" s="126"/>
      <c r="Y84" s="126"/>
      <c r="Z84" s="126"/>
      <c r="AA84" s="126"/>
      <c r="AB84" s="126"/>
      <c r="AC84" s="126"/>
      <c r="AD84" s="126"/>
      <c r="AE84" s="126"/>
      <c r="AF84" s="126"/>
      <c r="AG84" s="126"/>
      <c r="AH84" s="126"/>
      <c r="AI84" s="126"/>
      <c r="AJ84" s="126"/>
      <c r="AK84" s="126"/>
      <c r="AL84" s="126"/>
      <c r="AM84" s="126"/>
      <c r="AN84" s="126"/>
      <c r="AO84" s="126"/>
      <c r="AP84" s="126"/>
      <c r="AQ84" s="126"/>
      <c r="AR84" s="126"/>
      <c r="AS84" s="124"/>
    </row>
    <row r="85" spans="1:45" s="116" customFormat="1" x14ac:dyDescent="0.25">
      <c r="A85" s="124"/>
      <c r="B85" s="124"/>
      <c r="C85" s="123"/>
      <c r="D85" s="124"/>
      <c r="E85" s="124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6"/>
      <c r="Q85" s="126"/>
      <c r="R85" s="126"/>
      <c r="S85" s="126"/>
      <c r="T85" s="126"/>
      <c r="U85" s="126"/>
      <c r="V85" s="126"/>
      <c r="W85" s="126"/>
      <c r="X85" s="126"/>
      <c r="Y85" s="126"/>
      <c r="Z85" s="126"/>
      <c r="AA85" s="126"/>
      <c r="AB85" s="126"/>
      <c r="AC85" s="126"/>
      <c r="AD85" s="126"/>
      <c r="AE85" s="126"/>
      <c r="AF85" s="126"/>
      <c r="AG85" s="126"/>
      <c r="AH85" s="126"/>
      <c r="AI85" s="126"/>
      <c r="AJ85" s="126"/>
      <c r="AK85" s="126"/>
      <c r="AL85" s="126"/>
      <c r="AM85" s="126"/>
      <c r="AN85" s="126"/>
      <c r="AO85" s="126"/>
      <c r="AP85" s="126"/>
      <c r="AQ85" s="126"/>
      <c r="AR85" s="126"/>
      <c r="AS85" s="124"/>
    </row>
    <row r="86" spans="1:45" s="116" customFormat="1" x14ac:dyDescent="0.25">
      <c r="A86" s="124"/>
      <c r="B86" s="124"/>
      <c r="C86" s="123"/>
      <c r="D86" s="124"/>
      <c r="E86" s="124"/>
      <c r="F86" s="126"/>
      <c r="G86" s="126"/>
      <c r="H86" s="126"/>
      <c r="I86" s="126"/>
      <c r="J86" s="126"/>
      <c r="K86" s="126"/>
      <c r="L86" s="126"/>
      <c r="M86" s="126"/>
      <c r="N86" s="126"/>
      <c r="O86" s="126"/>
      <c r="P86" s="126"/>
      <c r="Q86" s="126"/>
      <c r="R86" s="126"/>
      <c r="S86" s="126"/>
      <c r="T86" s="126"/>
      <c r="U86" s="126"/>
      <c r="V86" s="126"/>
      <c r="W86" s="126"/>
      <c r="X86" s="126"/>
      <c r="Y86" s="126"/>
      <c r="Z86" s="126"/>
      <c r="AA86" s="126"/>
      <c r="AB86" s="126"/>
      <c r="AC86" s="126"/>
      <c r="AD86" s="126"/>
      <c r="AE86" s="126"/>
      <c r="AF86" s="126"/>
      <c r="AG86" s="126"/>
      <c r="AH86" s="126"/>
      <c r="AI86" s="126"/>
      <c r="AJ86" s="126"/>
      <c r="AK86" s="126"/>
      <c r="AL86" s="126"/>
      <c r="AM86" s="126"/>
      <c r="AN86" s="126"/>
      <c r="AO86" s="126"/>
      <c r="AP86" s="126"/>
      <c r="AQ86" s="126"/>
      <c r="AR86" s="126"/>
      <c r="AS86" s="124"/>
    </row>
    <row r="87" spans="1:45" s="116" customFormat="1" x14ac:dyDescent="0.25">
      <c r="A87" s="124"/>
      <c r="B87" s="124"/>
      <c r="C87" s="123"/>
      <c r="D87" s="124"/>
      <c r="E87" s="124"/>
      <c r="F87" s="126"/>
      <c r="G87" s="126"/>
      <c r="H87" s="126"/>
      <c r="I87" s="126"/>
      <c r="J87" s="126"/>
      <c r="K87" s="126"/>
      <c r="L87" s="126"/>
      <c r="M87" s="126"/>
      <c r="N87" s="126"/>
      <c r="O87" s="126"/>
      <c r="P87" s="126"/>
      <c r="Q87" s="126"/>
      <c r="R87" s="126"/>
      <c r="S87" s="126"/>
      <c r="T87" s="126"/>
      <c r="U87" s="126"/>
      <c r="V87" s="126"/>
      <c r="W87" s="126"/>
      <c r="X87" s="126"/>
      <c r="Y87" s="126"/>
      <c r="Z87" s="126"/>
      <c r="AA87" s="126"/>
      <c r="AB87" s="126"/>
      <c r="AC87" s="126"/>
      <c r="AD87" s="126"/>
      <c r="AE87" s="126"/>
      <c r="AF87" s="126"/>
      <c r="AG87" s="126"/>
      <c r="AH87" s="126"/>
      <c r="AI87" s="126"/>
      <c r="AJ87" s="126"/>
      <c r="AK87" s="126"/>
      <c r="AL87" s="126"/>
      <c r="AM87" s="126"/>
      <c r="AN87" s="126"/>
      <c r="AO87" s="126"/>
      <c r="AP87" s="126"/>
      <c r="AQ87" s="126"/>
      <c r="AR87" s="126"/>
      <c r="AS87" s="124"/>
    </row>
    <row r="88" spans="1:45" s="116" customFormat="1" x14ac:dyDescent="0.25">
      <c r="A88" s="124"/>
      <c r="B88" s="124"/>
      <c r="C88" s="123"/>
      <c r="D88" s="124"/>
      <c r="E88" s="124"/>
      <c r="F88" s="126"/>
      <c r="G88" s="126"/>
      <c r="H88" s="126"/>
      <c r="I88" s="126"/>
      <c r="J88" s="126"/>
      <c r="K88" s="126"/>
      <c r="L88" s="126"/>
      <c r="M88" s="126"/>
      <c r="N88" s="126"/>
      <c r="O88" s="126"/>
      <c r="P88" s="126"/>
      <c r="Q88" s="126"/>
      <c r="R88" s="126"/>
      <c r="S88" s="126"/>
      <c r="T88" s="126"/>
      <c r="U88" s="126"/>
      <c r="V88" s="126"/>
      <c r="W88" s="126"/>
      <c r="X88" s="126"/>
      <c r="Y88" s="126"/>
      <c r="Z88" s="126"/>
      <c r="AA88" s="126"/>
      <c r="AB88" s="126"/>
      <c r="AC88" s="126"/>
      <c r="AD88" s="126"/>
      <c r="AE88" s="126"/>
      <c r="AF88" s="126"/>
      <c r="AG88" s="126"/>
      <c r="AH88" s="126"/>
      <c r="AI88" s="126"/>
      <c r="AJ88" s="126"/>
      <c r="AK88" s="126"/>
      <c r="AL88" s="126"/>
      <c r="AM88" s="126"/>
      <c r="AN88" s="126"/>
      <c r="AO88" s="126"/>
      <c r="AP88" s="126"/>
      <c r="AQ88" s="126"/>
      <c r="AR88" s="126"/>
      <c r="AS88" s="124"/>
    </row>
    <row r="89" spans="1:45" s="116" customFormat="1" x14ac:dyDescent="0.25">
      <c r="A89" s="117"/>
      <c r="B89" s="124"/>
      <c r="C89" s="123"/>
      <c r="D89" s="124"/>
      <c r="E89" s="124"/>
      <c r="F89" s="126"/>
      <c r="G89" s="126"/>
      <c r="H89" s="126"/>
      <c r="I89" s="126"/>
      <c r="J89" s="126"/>
      <c r="K89" s="126"/>
      <c r="L89" s="126"/>
      <c r="M89" s="126"/>
      <c r="N89" s="126"/>
      <c r="O89" s="126"/>
      <c r="P89" s="126"/>
      <c r="Q89" s="126"/>
      <c r="R89" s="126"/>
      <c r="S89" s="126"/>
      <c r="T89" s="126"/>
      <c r="U89" s="126"/>
      <c r="V89" s="126"/>
      <c r="W89" s="126"/>
      <c r="X89" s="126"/>
      <c r="Y89" s="126"/>
      <c r="Z89" s="126"/>
      <c r="AA89" s="126"/>
      <c r="AB89" s="126"/>
      <c r="AC89" s="126"/>
      <c r="AD89" s="126"/>
      <c r="AE89" s="126"/>
      <c r="AF89" s="126"/>
      <c r="AG89" s="126"/>
      <c r="AH89" s="126"/>
      <c r="AI89" s="126"/>
      <c r="AJ89" s="126"/>
      <c r="AK89" s="126"/>
      <c r="AL89" s="126"/>
      <c r="AM89" s="126"/>
      <c r="AN89" s="126"/>
      <c r="AO89" s="126"/>
      <c r="AP89" s="126"/>
      <c r="AQ89" s="126"/>
      <c r="AR89" s="126"/>
      <c r="AS89" s="124"/>
    </row>
    <row r="90" spans="1:45" s="116" customFormat="1" x14ac:dyDescent="0.25">
      <c r="A90" s="124"/>
      <c r="B90" s="124"/>
      <c r="C90" s="123"/>
      <c r="D90" s="124"/>
      <c r="E90" s="124"/>
      <c r="F90" s="126"/>
      <c r="G90" s="126"/>
      <c r="H90" s="126"/>
      <c r="I90" s="126"/>
      <c r="J90" s="126"/>
      <c r="K90" s="126"/>
      <c r="L90" s="126"/>
      <c r="M90" s="126"/>
      <c r="N90" s="126"/>
      <c r="O90" s="126"/>
      <c r="P90" s="126"/>
      <c r="Q90" s="126"/>
      <c r="R90" s="126"/>
      <c r="S90" s="126"/>
      <c r="T90" s="126"/>
      <c r="U90" s="126"/>
      <c r="V90" s="126"/>
      <c r="W90" s="126"/>
      <c r="X90" s="126"/>
      <c r="Y90" s="126"/>
      <c r="Z90" s="126"/>
      <c r="AA90" s="126"/>
      <c r="AB90" s="126"/>
      <c r="AC90" s="126"/>
      <c r="AD90" s="126"/>
      <c r="AE90" s="126"/>
      <c r="AF90" s="126"/>
      <c r="AG90" s="126"/>
      <c r="AH90" s="126"/>
      <c r="AI90" s="126"/>
      <c r="AJ90" s="126"/>
      <c r="AK90" s="126"/>
      <c r="AL90" s="126"/>
      <c r="AM90" s="126"/>
      <c r="AN90" s="126"/>
      <c r="AO90" s="126"/>
      <c r="AP90" s="126"/>
      <c r="AQ90" s="126"/>
      <c r="AR90" s="126"/>
      <c r="AS90" s="124"/>
    </row>
    <row r="91" spans="1:45" s="116" customFormat="1" x14ac:dyDescent="0.25">
      <c r="A91" s="124"/>
      <c r="B91" s="124"/>
      <c r="C91" s="123"/>
      <c r="D91" s="124"/>
      <c r="E91" s="124"/>
      <c r="F91" s="126"/>
      <c r="G91" s="126"/>
      <c r="H91" s="126"/>
      <c r="I91" s="126"/>
      <c r="J91" s="126"/>
      <c r="K91" s="126"/>
      <c r="L91" s="126"/>
      <c r="M91" s="126"/>
      <c r="N91" s="126"/>
      <c r="O91" s="126"/>
      <c r="P91" s="126"/>
      <c r="Q91" s="126"/>
      <c r="R91" s="126"/>
      <c r="S91" s="126"/>
      <c r="T91" s="126"/>
      <c r="U91" s="126"/>
      <c r="V91" s="126"/>
      <c r="W91" s="126"/>
      <c r="X91" s="126"/>
      <c r="Y91" s="126"/>
      <c r="Z91" s="126"/>
      <c r="AA91" s="126"/>
      <c r="AB91" s="126"/>
      <c r="AC91" s="126"/>
      <c r="AD91" s="126"/>
      <c r="AE91" s="126"/>
      <c r="AF91" s="126"/>
      <c r="AG91" s="126"/>
      <c r="AH91" s="126"/>
      <c r="AI91" s="126"/>
      <c r="AJ91" s="126"/>
      <c r="AK91" s="126"/>
      <c r="AL91" s="126"/>
      <c r="AM91" s="126"/>
      <c r="AN91" s="126"/>
      <c r="AO91" s="126"/>
      <c r="AP91" s="126"/>
      <c r="AQ91" s="126"/>
      <c r="AR91" s="126"/>
      <c r="AS91" s="124"/>
    </row>
    <row r="92" spans="1:45" s="116" customFormat="1" x14ac:dyDescent="0.25">
      <c r="A92" s="124"/>
      <c r="B92" s="124"/>
      <c r="C92" s="123"/>
      <c r="D92" s="124"/>
      <c r="E92" s="124"/>
      <c r="F92" s="126"/>
      <c r="G92" s="126"/>
      <c r="H92" s="126"/>
      <c r="I92" s="126"/>
      <c r="J92" s="126"/>
      <c r="K92" s="126"/>
      <c r="L92" s="126"/>
      <c r="M92" s="126"/>
      <c r="N92" s="126"/>
      <c r="O92" s="126"/>
      <c r="P92" s="126"/>
      <c r="Q92" s="126"/>
      <c r="R92" s="126"/>
      <c r="S92" s="126"/>
      <c r="T92" s="126"/>
      <c r="U92" s="126"/>
      <c r="V92" s="126"/>
      <c r="W92" s="126"/>
      <c r="X92" s="126"/>
      <c r="Y92" s="126"/>
      <c r="Z92" s="126"/>
      <c r="AA92" s="126"/>
      <c r="AB92" s="126"/>
      <c r="AC92" s="126"/>
      <c r="AD92" s="126"/>
      <c r="AE92" s="126"/>
      <c r="AF92" s="126"/>
      <c r="AG92" s="126"/>
      <c r="AH92" s="126"/>
      <c r="AI92" s="126"/>
      <c r="AJ92" s="126"/>
      <c r="AK92" s="126"/>
      <c r="AL92" s="126"/>
      <c r="AM92" s="126"/>
      <c r="AN92" s="126"/>
      <c r="AO92" s="126"/>
      <c r="AP92" s="126"/>
      <c r="AQ92" s="126"/>
      <c r="AR92" s="126"/>
      <c r="AS92" s="124"/>
    </row>
    <row r="93" spans="1:45" s="116" customFormat="1" x14ac:dyDescent="0.25">
      <c r="A93" s="124"/>
      <c r="B93" s="124"/>
      <c r="C93" s="123"/>
      <c r="D93" s="124"/>
      <c r="E93" s="124"/>
      <c r="F93" s="126"/>
      <c r="G93" s="126"/>
      <c r="H93" s="126"/>
      <c r="I93" s="126"/>
      <c r="J93" s="126"/>
      <c r="K93" s="126"/>
      <c r="L93" s="126"/>
      <c r="M93" s="126"/>
      <c r="N93" s="126"/>
      <c r="O93" s="126"/>
      <c r="P93" s="126"/>
      <c r="Q93" s="126"/>
      <c r="R93" s="126"/>
      <c r="S93" s="126"/>
      <c r="T93" s="126"/>
      <c r="U93" s="126"/>
      <c r="V93" s="126"/>
      <c r="W93" s="126"/>
      <c r="X93" s="126"/>
      <c r="Y93" s="126"/>
      <c r="Z93" s="126"/>
      <c r="AA93" s="126"/>
      <c r="AB93" s="126"/>
      <c r="AC93" s="126"/>
      <c r="AD93" s="126"/>
      <c r="AE93" s="126"/>
      <c r="AF93" s="126"/>
      <c r="AG93" s="126"/>
      <c r="AH93" s="126"/>
      <c r="AI93" s="126"/>
      <c r="AJ93" s="126"/>
      <c r="AK93" s="126"/>
      <c r="AL93" s="126"/>
      <c r="AM93" s="126"/>
      <c r="AN93" s="126"/>
      <c r="AO93" s="126"/>
      <c r="AP93" s="126"/>
      <c r="AQ93" s="126"/>
      <c r="AR93" s="126"/>
      <c r="AS93" s="124"/>
    </row>
    <row r="94" spans="1:45" s="116" customFormat="1" x14ac:dyDescent="0.25">
      <c r="A94" s="124"/>
      <c r="B94" s="124"/>
      <c r="C94" s="123"/>
      <c r="D94" s="124"/>
      <c r="E94" s="124"/>
      <c r="F94" s="126"/>
      <c r="G94" s="126"/>
      <c r="H94" s="126"/>
      <c r="I94" s="126"/>
      <c r="J94" s="126"/>
      <c r="K94" s="126"/>
      <c r="L94" s="126"/>
      <c r="M94" s="126"/>
      <c r="N94" s="126"/>
      <c r="O94" s="126"/>
      <c r="P94" s="126"/>
      <c r="Q94" s="126"/>
      <c r="R94" s="126"/>
      <c r="S94" s="126"/>
      <c r="T94" s="126"/>
      <c r="U94" s="126"/>
      <c r="V94" s="126"/>
      <c r="W94" s="126"/>
      <c r="X94" s="126"/>
      <c r="Y94" s="126"/>
      <c r="Z94" s="126"/>
      <c r="AA94" s="126"/>
      <c r="AB94" s="126"/>
      <c r="AC94" s="126"/>
      <c r="AD94" s="126"/>
      <c r="AE94" s="126"/>
      <c r="AF94" s="126"/>
      <c r="AG94" s="126"/>
      <c r="AH94" s="126"/>
      <c r="AI94" s="126"/>
      <c r="AJ94" s="126"/>
      <c r="AK94" s="126"/>
      <c r="AL94" s="126"/>
      <c r="AM94" s="126"/>
      <c r="AN94" s="126"/>
      <c r="AO94" s="126"/>
      <c r="AP94" s="126"/>
      <c r="AQ94" s="126"/>
      <c r="AR94" s="126"/>
      <c r="AS94" s="124"/>
    </row>
    <row r="95" spans="1:45" s="116" customFormat="1" x14ac:dyDescent="0.25">
      <c r="A95" s="124"/>
      <c r="B95" s="117"/>
      <c r="C95" s="118"/>
      <c r="D95" s="117"/>
      <c r="E95" s="117"/>
      <c r="F95" s="138"/>
      <c r="G95" s="138"/>
      <c r="H95" s="138"/>
      <c r="I95" s="138"/>
      <c r="J95" s="138"/>
      <c r="K95" s="138"/>
      <c r="L95" s="138"/>
      <c r="M95" s="138"/>
      <c r="N95" s="138"/>
      <c r="O95" s="138"/>
      <c r="P95" s="138"/>
      <c r="Q95" s="138"/>
      <c r="R95" s="138"/>
      <c r="S95" s="138"/>
      <c r="T95" s="138"/>
      <c r="U95" s="138"/>
      <c r="V95" s="138"/>
      <c r="W95" s="138"/>
      <c r="X95" s="138"/>
      <c r="Y95" s="138"/>
      <c r="Z95" s="138"/>
      <c r="AA95" s="138"/>
      <c r="AB95" s="138"/>
      <c r="AC95" s="138"/>
      <c r="AD95" s="138"/>
      <c r="AE95" s="138"/>
      <c r="AF95" s="138"/>
      <c r="AG95" s="138"/>
      <c r="AH95" s="138"/>
      <c r="AI95" s="138"/>
      <c r="AJ95" s="138"/>
      <c r="AK95" s="138"/>
      <c r="AL95" s="138"/>
      <c r="AM95" s="138"/>
      <c r="AN95" s="138"/>
      <c r="AO95" s="138"/>
      <c r="AP95" s="138"/>
      <c r="AQ95" s="138"/>
      <c r="AR95" s="138"/>
      <c r="AS95" s="124"/>
    </row>
    <row r="96" spans="1:45" s="116" customFormat="1" x14ac:dyDescent="0.25">
      <c r="A96" s="124"/>
      <c r="B96" s="122"/>
      <c r="C96" s="118"/>
      <c r="D96" s="117"/>
      <c r="E96" s="117"/>
      <c r="F96" s="139"/>
      <c r="G96" s="139"/>
      <c r="H96" s="139"/>
      <c r="I96" s="139"/>
      <c r="J96" s="139"/>
      <c r="K96" s="139"/>
      <c r="L96" s="139"/>
      <c r="M96" s="139"/>
      <c r="N96" s="139"/>
      <c r="O96" s="139"/>
      <c r="P96" s="139"/>
      <c r="Q96" s="139"/>
      <c r="R96" s="139"/>
      <c r="S96" s="139"/>
      <c r="T96" s="139"/>
      <c r="U96" s="139"/>
      <c r="V96" s="139"/>
      <c r="W96" s="139"/>
      <c r="X96" s="139"/>
      <c r="Y96" s="139"/>
      <c r="Z96" s="139"/>
      <c r="AA96" s="139"/>
      <c r="AB96" s="139"/>
      <c r="AC96" s="139"/>
      <c r="AD96" s="139"/>
      <c r="AE96" s="139"/>
      <c r="AF96" s="139"/>
      <c r="AG96" s="139"/>
      <c r="AH96" s="139"/>
      <c r="AI96" s="139"/>
      <c r="AJ96" s="139"/>
      <c r="AK96" s="139"/>
      <c r="AL96" s="139"/>
      <c r="AM96" s="139"/>
      <c r="AN96" s="139"/>
      <c r="AO96" s="139"/>
      <c r="AP96" s="139"/>
      <c r="AQ96" s="139"/>
      <c r="AR96" s="139"/>
      <c r="AS96" s="124"/>
    </row>
    <row r="97" spans="1:45" s="116" customFormat="1" x14ac:dyDescent="0.25">
      <c r="A97" s="122"/>
      <c r="B97" s="120"/>
      <c r="C97" s="123"/>
      <c r="D97" s="140"/>
      <c r="E97" s="124"/>
      <c r="F97" s="126"/>
      <c r="G97" s="126"/>
      <c r="H97" s="126"/>
      <c r="I97" s="126"/>
      <c r="J97" s="126"/>
      <c r="K97" s="126"/>
      <c r="L97" s="126"/>
      <c r="M97" s="126"/>
      <c r="N97" s="126"/>
      <c r="O97" s="126"/>
      <c r="P97" s="126"/>
      <c r="Q97" s="126"/>
      <c r="R97" s="126"/>
      <c r="S97" s="126"/>
      <c r="T97" s="126"/>
      <c r="U97" s="126"/>
      <c r="V97" s="126"/>
      <c r="W97" s="126"/>
      <c r="X97" s="126"/>
      <c r="Y97" s="126"/>
      <c r="Z97" s="126"/>
      <c r="AA97" s="126"/>
      <c r="AB97" s="126"/>
      <c r="AC97" s="126"/>
      <c r="AD97" s="126"/>
      <c r="AE97" s="126"/>
      <c r="AF97" s="126"/>
      <c r="AG97" s="126"/>
      <c r="AH97" s="126"/>
      <c r="AI97" s="126"/>
      <c r="AJ97" s="126"/>
      <c r="AK97" s="126"/>
      <c r="AL97" s="126"/>
      <c r="AM97" s="126"/>
      <c r="AN97" s="126"/>
      <c r="AO97" s="126"/>
      <c r="AP97" s="126"/>
      <c r="AQ97" s="126"/>
      <c r="AR97" s="126"/>
      <c r="AS97" s="124"/>
    </row>
    <row r="98" spans="1:45" s="116" customFormat="1" x14ac:dyDescent="0.25">
      <c r="A98" s="124"/>
      <c r="B98" s="117"/>
      <c r="C98" s="118"/>
      <c r="D98" s="117"/>
      <c r="E98" s="117"/>
      <c r="F98" s="138"/>
      <c r="G98" s="138"/>
      <c r="H98" s="138"/>
      <c r="I98" s="138"/>
      <c r="J98" s="138"/>
      <c r="K98" s="138"/>
      <c r="L98" s="138"/>
      <c r="M98" s="138"/>
      <c r="N98" s="138"/>
      <c r="O98" s="138"/>
      <c r="P98" s="138"/>
      <c r="Q98" s="138"/>
      <c r="R98" s="138"/>
      <c r="S98" s="138"/>
      <c r="T98" s="138"/>
      <c r="U98" s="138"/>
      <c r="V98" s="138"/>
      <c r="W98" s="138"/>
      <c r="X98" s="138"/>
      <c r="Y98" s="138"/>
      <c r="Z98" s="138"/>
      <c r="AA98" s="138"/>
      <c r="AB98" s="138"/>
      <c r="AC98" s="138"/>
      <c r="AD98" s="138"/>
      <c r="AE98" s="138"/>
      <c r="AF98" s="138"/>
      <c r="AG98" s="138"/>
      <c r="AH98" s="138"/>
      <c r="AI98" s="138"/>
      <c r="AJ98" s="138"/>
      <c r="AK98" s="138"/>
      <c r="AL98" s="138"/>
      <c r="AM98" s="138"/>
      <c r="AN98" s="138"/>
      <c r="AO98" s="138"/>
      <c r="AP98" s="138"/>
      <c r="AQ98" s="138"/>
      <c r="AR98" s="138"/>
      <c r="AS98" s="124"/>
    </row>
    <row r="99" spans="1:45" s="116" customFormat="1" x14ac:dyDescent="0.25">
      <c r="A99" s="124"/>
      <c r="B99" s="124"/>
      <c r="C99" s="118"/>
      <c r="D99" s="125"/>
      <c r="E99" s="117"/>
      <c r="F99" s="126"/>
      <c r="G99" s="126"/>
      <c r="H99" s="126"/>
      <c r="I99" s="126"/>
      <c r="J99" s="126"/>
      <c r="K99" s="126"/>
      <c r="L99" s="126"/>
      <c r="M99" s="126"/>
      <c r="N99" s="126"/>
      <c r="O99" s="126"/>
      <c r="P99" s="126"/>
      <c r="Q99" s="126"/>
      <c r="R99" s="126"/>
      <c r="S99" s="126"/>
      <c r="T99" s="126"/>
      <c r="U99" s="126"/>
      <c r="V99" s="126"/>
      <c r="W99" s="126"/>
      <c r="X99" s="126"/>
      <c r="Y99" s="126"/>
      <c r="Z99" s="126"/>
      <c r="AA99" s="126"/>
      <c r="AB99" s="126"/>
      <c r="AC99" s="126"/>
      <c r="AD99" s="126"/>
      <c r="AE99" s="126"/>
      <c r="AF99" s="126"/>
      <c r="AG99" s="126"/>
      <c r="AH99" s="126"/>
      <c r="AI99" s="126"/>
      <c r="AJ99" s="126"/>
      <c r="AK99" s="126"/>
      <c r="AL99" s="126"/>
      <c r="AM99" s="126"/>
      <c r="AN99" s="126"/>
      <c r="AO99" s="126"/>
      <c r="AP99" s="126"/>
      <c r="AQ99" s="126"/>
      <c r="AR99" s="126"/>
      <c r="AS99" s="124"/>
    </row>
    <row r="100" spans="1:45" s="116" customFormat="1" x14ac:dyDescent="0.25">
      <c r="A100" s="124"/>
      <c r="B100" s="124"/>
      <c r="C100" s="118"/>
      <c r="D100" s="140"/>
      <c r="E100" s="117"/>
      <c r="F100" s="126"/>
      <c r="G100" s="126"/>
      <c r="H100" s="126"/>
      <c r="I100" s="126"/>
      <c r="J100" s="126"/>
      <c r="K100" s="126"/>
      <c r="L100" s="126"/>
      <c r="M100" s="126"/>
      <c r="N100" s="126"/>
      <c r="O100" s="126"/>
      <c r="P100" s="126"/>
      <c r="Q100" s="126"/>
      <c r="R100" s="126"/>
      <c r="S100" s="126"/>
      <c r="T100" s="126"/>
      <c r="U100" s="126"/>
      <c r="V100" s="126"/>
      <c r="W100" s="126"/>
      <c r="X100" s="126"/>
      <c r="Y100" s="126"/>
      <c r="Z100" s="126"/>
      <c r="AA100" s="126"/>
      <c r="AB100" s="126"/>
      <c r="AC100" s="126"/>
      <c r="AD100" s="126"/>
      <c r="AE100" s="126"/>
      <c r="AF100" s="126"/>
      <c r="AG100" s="126"/>
      <c r="AH100" s="126"/>
      <c r="AI100" s="126"/>
      <c r="AJ100" s="126"/>
      <c r="AK100" s="126"/>
      <c r="AL100" s="126"/>
      <c r="AM100" s="126"/>
      <c r="AN100" s="126"/>
      <c r="AO100" s="126"/>
      <c r="AP100" s="126"/>
      <c r="AQ100" s="126"/>
      <c r="AR100" s="126"/>
      <c r="AS100" s="124"/>
    </row>
    <row r="101" spans="1:45" s="116" customFormat="1" x14ac:dyDescent="0.25">
      <c r="A101" s="124"/>
      <c r="B101" s="124"/>
      <c r="C101" s="118"/>
      <c r="D101" s="124"/>
      <c r="E101" s="125"/>
      <c r="F101" s="126"/>
      <c r="G101" s="126"/>
      <c r="H101" s="126"/>
      <c r="I101" s="126"/>
      <c r="J101" s="126"/>
      <c r="K101" s="126"/>
      <c r="L101" s="126"/>
      <c r="M101" s="126"/>
      <c r="N101" s="126"/>
      <c r="O101" s="126"/>
      <c r="P101" s="126"/>
      <c r="Q101" s="126"/>
      <c r="R101" s="126"/>
      <c r="S101" s="126"/>
      <c r="T101" s="126"/>
      <c r="U101" s="126"/>
      <c r="V101" s="126"/>
      <c r="W101" s="126"/>
      <c r="X101" s="126"/>
      <c r="Y101" s="126"/>
      <c r="Z101" s="126"/>
      <c r="AA101" s="126"/>
      <c r="AB101" s="126"/>
      <c r="AC101" s="126"/>
      <c r="AD101" s="126"/>
      <c r="AE101" s="126"/>
      <c r="AF101" s="126"/>
      <c r="AG101" s="126"/>
      <c r="AH101" s="126"/>
      <c r="AI101" s="126"/>
      <c r="AJ101" s="126"/>
      <c r="AK101" s="126"/>
      <c r="AL101" s="126"/>
      <c r="AM101" s="126"/>
      <c r="AN101" s="126"/>
      <c r="AO101" s="126"/>
      <c r="AP101" s="126"/>
      <c r="AQ101" s="126"/>
      <c r="AR101" s="126"/>
      <c r="AS101" s="124"/>
    </row>
    <row r="102" spans="1:45" s="116" customFormat="1" x14ac:dyDescent="0.25">
      <c r="A102" s="124"/>
      <c r="B102" s="124"/>
      <c r="C102" s="118"/>
      <c r="D102" s="117"/>
      <c r="E102" s="117"/>
      <c r="F102" s="141"/>
      <c r="G102" s="141"/>
      <c r="H102" s="141"/>
      <c r="I102" s="141"/>
      <c r="J102" s="141"/>
      <c r="K102" s="141"/>
      <c r="L102" s="141"/>
      <c r="M102" s="141"/>
      <c r="N102" s="141"/>
      <c r="O102" s="141"/>
      <c r="P102" s="141"/>
      <c r="Q102" s="141"/>
      <c r="R102" s="141"/>
      <c r="S102" s="141"/>
      <c r="T102" s="141"/>
      <c r="U102" s="141"/>
      <c r="V102" s="141"/>
      <c r="W102" s="141"/>
      <c r="X102" s="141"/>
      <c r="Y102" s="141"/>
      <c r="Z102" s="141"/>
      <c r="AA102" s="141"/>
      <c r="AB102" s="141"/>
      <c r="AC102" s="141"/>
      <c r="AD102" s="141"/>
      <c r="AE102" s="141"/>
      <c r="AF102" s="141"/>
      <c r="AG102" s="141"/>
      <c r="AH102" s="141"/>
      <c r="AI102" s="141"/>
      <c r="AJ102" s="141"/>
      <c r="AK102" s="141"/>
      <c r="AL102" s="141"/>
      <c r="AM102" s="141"/>
      <c r="AN102" s="141"/>
      <c r="AO102" s="141"/>
      <c r="AP102" s="141"/>
      <c r="AQ102" s="141"/>
      <c r="AR102" s="141"/>
      <c r="AS102" s="124"/>
    </row>
    <row r="103" spans="1:45" s="116" customFormat="1" x14ac:dyDescent="0.25">
      <c r="A103" s="124"/>
      <c r="B103" s="124"/>
      <c r="C103" s="118"/>
      <c r="D103" s="138"/>
      <c r="E103" s="138"/>
      <c r="F103" s="126"/>
      <c r="G103" s="126"/>
      <c r="H103" s="126"/>
      <c r="I103" s="126"/>
      <c r="J103" s="126"/>
      <c r="K103" s="126"/>
      <c r="L103" s="126"/>
      <c r="M103" s="126"/>
      <c r="N103" s="126"/>
      <c r="O103" s="126"/>
      <c r="P103" s="126"/>
      <c r="Q103" s="126"/>
      <c r="R103" s="126"/>
      <c r="S103" s="126"/>
      <c r="T103" s="126"/>
      <c r="U103" s="126"/>
      <c r="V103" s="126"/>
      <c r="W103" s="126"/>
      <c r="X103" s="126"/>
      <c r="Y103" s="126"/>
      <c r="Z103" s="126"/>
      <c r="AA103" s="126"/>
      <c r="AB103" s="126"/>
      <c r="AC103" s="126"/>
      <c r="AD103" s="126"/>
      <c r="AE103" s="126"/>
      <c r="AF103" s="126"/>
      <c r="AG103" s="126"/>
      <c r="AH103" s="126"/>
      <c r="AI103" s="126"/>
      <c r="AJ103" s="126"/>
      <c r="AK103" s="126"/>
      <c r="AL103" s="126"/>
      <c r="AM103" s="126"/>
      <c r="AN103" s="126"/>
      <c r="AO103" s="126"/>
      <c r="AP103" s="126"/>
      <c r="AQ103" s="126"/>
      <c r="AR103" s="126"/>
      <c r="AS103" s="124"/>
    </row>
    <row r="104" spans="1:45" s="116" customFormat="1" x14ac:dyDescent="0.25">
      <c r="A104" s="124"/>
      <c r="B104" s="117"/>
      <c r="C104" s="118"/>
      <c r="D104" s="117"/>
      <c r="E104" s="117"/>
      <c r="F104" s="138"/>
      <c r="G104" s="138"/>
      <c r="H104" s="138"/>
      <c r="I104" s="138"/>
      <c r="J104" s="138"/>
      <c r="K104" s="138"/>
      <c r="L104" s="138"/>
      <c r="M104" s="138"/>
      <c r="N104" s="138"/>
      <c r="O104" s="138"/>
      <c r="P104" s="138"/>
      <c r="Q104" s="138"/>
      <c r="R104" s="138"/>
      <c r="S104" s="138"/>
      <c r="T104" s="138"/>
      <c r="U104" s="138"/>
      <c r="V104" s="138"/>
      <c r="W104" s="138"/>
      <c r="X104" s="138"/>
      <c r="Y104" s="138"/>
      <c r="Z104" s="138"/>
      <c r="AA104" s="138"/>
      <c r="AB104" s="138"/>
      <c r="AC104" s="138"/>
      <c r="AD104" s="138"/>
      <c r="AE104" s="138"/>
      <c r="AF104" s="138"/>
      <c r="AG104" s="138"/>
      <c r="AH104" s="138"/>
      <c r="AI104" s="138"/>
      <c r="AJ104" s="138"/>
      <c r="AK104" s="138"/>
      <c r="AL104" s="138"/>
      <c r="AM104" s="138"/>
      <c r="AN104" s="138"/>
      <c r="AO104" s="138"/>
      <c r="AP104" s="138"/>
      <c r="AQ104" s="138"/>
      <c r="AR104" s="138"/>
      <c r="AS104" s="124"/>
    </row>
    <row r="105" spans="1:45" s="116" customFormat="1" x14ac:dyDescent="0.25">
      <c r="A105" s="124"/>
      <c r="B105" s="124"/>
      <c r="C105" s="123"/>
      <c r="D105" s="125"/>
      <c r="E105" s="125"/>
      <c r="F105" s="126"/>
      <c r="G105" s="126"/>
      <c r="H105" s="126"/>
      <c r="I105" s="126"/>
      <c r="J105" s="126"/>
      <c r="K105" s="126"/>
      <c r="L105" s="126"/>
      <c r="M105" s="126"/>
      <c r="N105" s="126"/>
      <c r="O105" s="126"/>
      <c r="P105" s="126"/>
      <c r="Q105" s="126"/>
      <c r="R105" s="126"/>
      <c r="S105" s="126"/>
      <c r="T105" s="126"/>
      <c r="U105" s="126"/>
      <c r="V105" s="126"/>
      <c r="W105" s="126"/>
      <c r="X105" s="126"/>
      <c r="Y105" s="126"/>
      <c r="Z105" s="126"/>
      <c r="AA105" s="126"/>
      <c r="AB105" s="126"/>
      <c r="AC105" s="126"/>
      <c r="AD105" s="126"/>
      <c r="AE105" s="126"/>
      <c r="AF105" s="126"/>
      <c r="AG105" s="126"/>
      <c r="AH105" s="126"/>
      <c r="AI105" s="126"/>
      <c r="AJ105" s="126"/>
      <c r="AK105" s="126"/>
      <c r="AL105" s="126"/>
      <c r="AM105" s="126"/>
      <c r="AN105" s="126"/>
      <c r="AO105" s="126"/>
      <c r="AP105" s="126"/>
      <c r="AQ105" s="126"/>
      <c r="AR105" s="126"/>
      <c r="AS105" s="124"/>
    </row>
    <row r="106" spans="1:45" s="116" customFormat="1" x14ac:dyDescent="0.25">
      <c r="A106" s="124"/>
      <c r="B106" s="117"/>
      <c r="C106" s="118"/>
      <c r="D106" s="117"/>
      <c r="E106" s="117"/>
      <c r="F106" s="138"/>
      <c r="G106" s="138"/>
      <c r="H106" s="138"/>
      <c r="I106" s="138"/>
      <c r="J106" s="138"/>
      <c r="K106" s="138"/>
      <c r="L106" s="138"/>
      <c r="M106" s="138"/>
      <c r="N106" s="138"/>
      <c r="O106" s="138"/>
      <c r="P106" s="138"/>
      <c r="Q106" s="138"/>
      <c r="R106" s="138"/>
      <c r="S106" s="138"/>
      <c r="T106" s="138"/>
      <c r="U106" s="138"/>
      <c r="V106" s="138"/>
      <c r="W106" s="138"/>
      <c r="X106" s="138"/>
      <c r="Y106" s="138"/>
      <c r="Z106" s="138"/>
      <c r="AA106" s="138"/>
      <c r="AB106" s="138"/>
      <c r="AC106" s="138"/>
      <c r="AD106" s="138"/>
      <c r="AE106" s="138"/>
      <c r="AF106" s="138"/>
      <c r="AG106" s="138"/>
      <c r="AH106" s="138"/>
      <c r="AI106" s="138"/>
      <c r="AJ106" s="138"/>
      <c r="AK106" s="138"/>
      <c r="AL106" s="138"/>
      <c r="AM106" s="138"/>
      <c r="AN106" s="138"/>
      <c r="AO106" s="138"/>
      <c r="AP106" s="138"/>
      <c r="AQ106" s="138"/>
      <c r="AR106" s="138"/>
      <c r="AS106" s="124"/>
    </row>
    <row r="107" spans="1:45" s="116" customFormat="1" x14ac:dyDescent="0.25">
      <c r="A107" s="124"/>
      <c r="B107" s="124"/>
      <c r="C107" s="123"/>
      <c r="D107" s="124"/>
      <c r="E107" s="124"/>
      <c r="F107" s="126"/>
      <c r="G107" s="126"/>
      <c r="H107" s="126"/>
      <c r="I107" s="126"/>
      <c r="J107" s="126"/>
      <c r="K107" s="126"/>
      <c r="L107" s="126"/>
      <c r="M107" s="126"/>
      <c r="N107" s="126"/>
      <c r="O107" s="126"/>
      <c r="P107" s="126"/>
      <c r="Q107" s="126"/>
      <c r="R107" s="126"/>
      <c r="S107" s="126"/>
      <c r="T107" s="126"/>
      <c r="U107" s="126"/>
      <c r="V107" s="126"/>
      <c r="W107" s="126"/>
      <c r="X107" s="126"/>
      <c r="Y107" s="126"/>
      <c r="Z107" s="124"/>
      <c r="AA107" s="124"/>
      <c r="AB107" s="124"/>
      <c r="AC107" s="124"/>
      <c r="AD107" s="124"/>
      <c r="AE107" s="124"/>
      <c r="AF107" s="124"/>
      <c r="AG107" s="124"/>
      <c r="AH107" s="124"/>
      <c r="AI107" s="124"/>
      <c r="AJ107" s="124"/>
      <c r="AK107" s="124"/>
      <c r="AL107" s="124"/>
      <c r="AM107" s="124"/>
      <c r="AN107" s="124"/>
      <c r="AO107" s="124"/>
      <c r="AP107" s="124"/>
      <c r="AQ107" s="124"/>
      <c r="AR107" s="124"/>
      <c r="AS107" s="124"/>
    </row>
    <row r="108" spans="1:45" s="116" customFormat="1" x14ac:dyDescent="0.25">
      <c r="A108" s="117"/>
      <c r="B108" s="124"/>
      <c r="C108" s="118"/>
      <c r="D108" s="124"/>
      <c r="E108" s="124"/>
      <c r="F108" s="126"/>
      <c r="G108" s="126"/>
      <c r="H108" s="126"/>
      <c r="I108" s="126"/>
      <c r="J108" s="126"/>
      <c r="K108" s="126"/>
      <c r="L108" s="126"/>
      <c r="M108" s="126"/>
      <c r="N108" s="126"/>
      <c r="O108" s="126"/>
      <c r="P108" s="126"/>
      <c r="Q108" s="126"/>
      <c r="R108" s="126"/>
      <c r="S108" s="126"/>
      <c r="T108" s="126"/>
      <c r="U108" s="126"/>
      <c r="V108" s="126"/>
      <c r="W108" s="126"/>
      <c r="X108" s="126"/>
      <c r="Y108" s="126"/>
      <c r="Z108" s="124"/>
      <c r="AA108" s="124"/>
      <c r="AB108" s="124"/>
      <c r="AC108" s="124"/>
      <c r="AD108" s="124"/>
      <c r="AE108" s="124"/>
      <c r="AF108" s="124"/>
      <c r="AG108" s="124"/>
      <c r="AH108" s="124"/>
      <c r="AI108" s="124"/>
      <c r="AJ108" s="124"/>
      <c r="AK108" s="124"/>
      <c r="AL108" s="124"/>
      <c r="AM108" s="124"/>
      <c r="AN108" s="124"/>
      <c r="AO108" s="124"/>
      <c r="AP108" s="124"/>
      <c r="AQ108" s="124"/>
      <c r="AR108" s="124"/>
      <c r="AS108" s="124"/>
    </row>
    <row r="109" spans="1:45" s="116" customFormat="1" x14ac:dyDescent="0.25">
      <c r="A109" s="124"/>
      <c r="B109" s="124"/>
      <c r="C109" s="123"/>
      <c r="D109" s="124"/>
      <c r="E109" s="124"/>
      <c r="F109" s="126"/>
      <c r="G109" s="126"/>
      <c r="H109" s="126"/>
      <c r="I109" s="126"/>
      <c r="J109" s="126"/>
      <c r="K109" s="126"/>
      <c r="L109" s="126"/>
      <c r="M109" s="126"/>
      <c r="N109" s="126"/>
      <c r="O109" s="126"/>
      <c r="P109" s="126"/>
      <c r="Q109" s="126"/>
      <c r="R109" s="126"/>
      <c r="S109" s="126"/>
      <c r="T109" s="126"/>
      <c r="U109" s="126"/>
      <c r="V109" s="126"/>
      <c r="W109" s="126"/>
      <c r="X109" s="126"/>
      <c r="Y109" s="126"/>
      <c r="Z109" s="126"/>
      <c r="AA109" s="126"/>
      <c r="AB109" s="126"/>
      <c r="AC109" s="126"/>
      <c r="AD109" s="126"/>
      <c r="AE109" s="126"/>
      <c r="AF109" s="126"/>
      <c r="AG109" s="126"/>
      <c r="AH109" s="126"/>
      <c r="AI109" s="126"/>
      <c r="AJ109" s="126"/>
      <c r="AK109" s="126"/>
      <c r="AL109" s="126"/>
      <c r="AM109" s="126"/>
      <c r="AN109" s="126"/>
      <c r="AO109" s="126"/>
      <c r="AP109" s="126"/>
      <c r="AQ109" s="126"/>
      <c r="AR109" s="126"/>
      <c r="AS109" s="124"/>
    </row>
    <row r="110" spans="1:45" s="116" customFormat="1" x14ac:dyDescent="0.25">
      <c r="A110" s="124"/>
      <c r="B110" s="124"/>
      <c r="C110" s="123"/>
      <c r="D110" s="126"/>
      <c r="E110" s="124"/>
      <c r="F110" s="126"/>
      <c r="G110" s="126"/>
      <c r="H110" s="126"/>
      <c r="I110" s="126"/>
      <c r="J110" s="126"/>
      <c r="K110" s="126"/>
      <c r="L110" s="126"/>
      <c r="M110" s="126"/>
      <c r="N110" s="126"/>
      <c r="O110" s="126"/>
      <c r="P110" s="126"/>
      <c r="Q110" s="126"/>
      <c r="R110" s="126"/>
      <c r="S110" s="126"/>
      <c r="T110" s="126"/>
      <c r="U110" s="126"/>
      <c r="V110" s="126"/>
      <c r="W110" s="126"/>
      <c r="X110" s="126"/>
      <c r="Y110" s="126"/>
      <c r="Z110" s="126"/>
      <c r="AA110" s="126"/>
      <c r="AB110" s="126"/>
      <c r="AC110" s="126"/>
      <c r="AD110" s="126"/>
      <c r="AE110" s="126"/>
      <c r="AF110" s="126"/>
      <c r="AG110" s="126"/>
      <c r="AH110" s="126"/>
      <c r="AI110" s="126"/>
      <c r="AJ110" s="126"/>
      <c r="AK110" s="126"/>
      <c r="AL110" s="126"/>
      <c r="AM110" s="126"/>
      <c r="AN110" s="126"/>
      <c r="AO110" s="126"/>
      <c r="AP110" s="126"/>
      <c r="AQ110" s="126"/>
      <c r="AR110" s="126"/>
      <c r="AS110" s="124"/>
    </row>
    <row r="111" spans="1:45" s="116" customFormat="1" x14ac:dyDescent="0.25">
      <c r="A111" s="124"/>
      <c r="B111" s="124"/>
      <c r="C111" s="123"/>
      <c r="D111" s="126"/>
      <c r="E111" s="126"/>
      <c r="F111" s="126"/>
      <c r="G111" s="126"/>
      <c r="H111" s="126"/>
      <c r="I111" s="126"/>
      <c r="J111" s="126"/>
      <c r="K111" s="126"/>
      <c r="L111" s="126"/>
      <c r="M111" s="126"/>
      <c r="N111" s="126"/>
      <c r="O111" s="126"/>
      <c r="P111" s="126"/>
      <c r="Q111" s="126"/>
      <c r="R111" s="126"/>
      <c r="S111" s="126"/>
      <c r="T111" s="126"/>
      <c r="U111" s="126"/>
      <c r="V111" s="126"/>
      <c r="W111" s="126"/>
      <c r="X111" s="126"/>
      <c r="Y111" s="126"/>
      <c r="Z111" s="126"/>
      <c r="AA111" s="126"/>
      <c r="AB111" s="126"/>
      <c r="AC111" s="126"/>
      <c r="AD111" s="126"/>
      <c r="AE111" s="126"/>
      <c r="AF111" s="126"/>
      <c r="AG111" s="126"/>
      <c r="AH111" s="126"/>
      <c r="AI111" s="126"/>
      <c r="AJ111" s="126"/>
      <c r="AK111" s="126"/>
      <c r="AL111" s="126"/>
      <c r="AM111" s="126"/>
      <c r="AN111" s="126"/>
      <c r="AO111" s="126"/>
      <c r="AP111" s="126"/>
      <c r="AQ111" s="126"/>
      <c r="AR111" s="126"/>
      <c r="AS111" s="124"/>
    </row>
    <row r="112" spans="1:45" s="116" customFormat="1" x14ac:dyDescent="0.25">
      <c r="A112" s="124"/>
      <c r="B112" s="124"/>
      <c r="C112" s="123"/>
      <c r="D112" s="124"/>
      <c r="E112" s="124"/>
      <c r="F112" s="126"/>
      <c r="G112" s="126"/>
      <c r="H112" s="126"/>
      <c r="I112" s="126"/>
      <c r="J112" s="126"/>
      <c r="K112" s="126"/>
      <c r="L112" s="126"/>
      <c r="M112" s="126"/>
      <c r="N112" s="126"/>
      <c r="O112" s="126"/>
      <c r="P112" s="126"/>
      <c r="Q112" s="126"/>
      <c r="R112" s="126"/>
      <c r="S112" s="126"/>
      <c r="T112" s="126"/>
      <c r="U112" s="126"/>
      <c r="V112" s="126"/>
      <c r="W112" s="126"/>
      <c r="X112" s="126"/>
      <c r="Y112" s="126"/>
      <c r="Z112" s="126"/>
      <c r="AA112" s="126"/>
      <c r="AB112" s="126"/>
      <c r="AC112" s="126"/>
      <c r="AD112" s="126"/>
      <c r="AE112" s="126"/>
      <c r="AF112" s="126"/>
      <c r="AG112" s="126"/>
      <c r="AH112" s="126"/>
      <c r="AI112" s="126"/>
      <c r="AJ112" s="126"/>
      <c r="AK112" s="126"/>
      <c r="AL112" s="126"/>
      <c r="AM112" s="126"/>
      <c r="AN112" s="126"/>
      <c r="AO112" s="126"/>
      <c r="AP112" s="126"/>
      <c r="AQ112" s="126"/>
      <c r="AR112" s="126"/>
      <c r="AS112" s="124"/>
    </row>
    <row r="113" spans="1:45" s="116" customFormat="1" x14ac:dyDescent="0.25">
      <c r="A113" s="124"/>
      <c r="B113" s="117"/>
      <c r="C113" s="118"/>
      <c r="D113" s="117"/>
      <c r="E113" s="117"/>
      <c r="F113" s="138"/>
      <c r="G113" s="138"/>
      <c r="H113" s="138"/>
      <c r="I113" s="138"/>
      <c r="J113" s="138"/>
      <c r="K113" s="138"/>
      <c r="L113" s="138"/>
      <c r="M113" s="138"/>
      <c r="N113" s="138"/>
      <c r="O113" s="138"/>
      <c r="P113" s="138"/>
      <c r="Q113" s="138"/>
      <c r="R113" s="138"/>
      <c r="S113" s="138"/>
      <c r="T113" s="138"/>
      <c r="U113" s="138"/>
      <c r="V113" s="138"/>
      <c r="W113" s="138"/>
      <c r="X113" s="138"/>
      <c r="Y113" s="138"/>
      <c r="Z113" s="138"/>
      <c r="AA113" s="138"/>
      <c r="AB113" s="138"/>
      <c r="AC113" s="138"/>
      <c r="AD113" s="138"/>
      <c r="AE113" s="138"/>
      <c r="AF113" s="138"/>
      <c r="AG113" s="138"/>
      <c r="AH113" s="138"/>
      <c r="AI113" s="138"/>
      <c r="AJ113" s="138"/>
      <c r="AK113" s="138"/>
      <c r="AL113" s="138"/>
      <c r="AM113" s="138"/>
      <c r="AN113" s="138"/>
      <c r="AO113" s="138"/>
      <c r="AP113" s="138"/>
      <c r="AQ113" s="138"/>
      <c r="AR113" s="138"/>
      <c r="AS113" s="124"/>
    </row>
    <row r="114" spans="1:45" s="116" customFormat="1" x14ac:dyDescent="0.25">
      <c r="A114" s="124"/>
      <c r="B114" s="124"/>
      <c r="C114" s="124"/>
      <c r="D114" s="124"/>
      <c r="E114" s="124"/>
      <c r="F114" s="124"/>
      <c r="G114" s="124"/>
      <c r="H114" s="124"/>
      <c r="I114" s="124"/>
      <c r="J114" s="124"/>
      <c r="K114" s="124"/>
      <c r="L114" s="124"/>
      <c r="M114" s="124"/>
      <c r="N114" s="124"/>
      <c r="O114" s="124"/>
      <c r="P114" s="124"/>
      <c r="Q114" s="124"/>
      <c r="R114" s="124"/>
      <c r="S114" s="124"/>
      <c r="T114" s="124"/>
      <c r="U114" s="124"/>
      <c r="V114" s="124"/>
      <c r="W114" s="124"/>
      <c r="X114" s="124"/>
      <c r="Y114" s="124"/>
      <c r="Z114" s="124"/>
      <c r="AA114" s="124"/>
      <c r="AB114" s="124"/>
      <c r="AC114" s="124"/>
      <c r="AD114" s="124"/>
      <c r="AE114" s="124"/>
      <c r="AF114" s="124"/>
      <c r="AG114" s="124"/>
      <c r="AH114" s="124"/>
      <c r="AI114" s="124"/>
      <c r="AJ114" s="124"/>
      <c r="AK114" s="124"/>
      <c r="AL114" s="124"/>
      <c r="AM114" s="124"/>
      <c r="AN114" s="124"/>
      <c r="AO114" s="124"/>
      <c r="AP114" s="124"/>
      <c r="AQ114" s="124"/>
      <c r="AR114" s="124"/>
      <c r="AS114" s="124"/>
    </row>
    <row r="115" spans="1:45" s="116" customFormat="1" x14ac:dyDescent="0.25">
      <c r="A115" s="124"/>
      <c r="B115" s="124"/>
      <c r="C115" s="124"/>
      <c r="D115" s="124"/>
      <c r="E115" s="124"/>
      <c r="F115" s="124"/>
      <c r="G115" s="124"/>
      <c r="H115" s="124"/>
      <c r="I115" s="124"/>
      <c r="J115" s="124"/>
      <c r="K115" s="124"/>
      <c r="L115" s="124"/>
      <c r="M115" s="124"/>
      <c r="N115" s="124"/>
      <c r="O115" s="124"/>
      <c r="P115" s="124"/>
      <c r="Q115" s="124"/>
      <c r="R115" s="124"/>
      <c r="S115" s="124"/>
      <c r="T115" s="124"/>
      <c r="U115" s="124"/>
      <c r="V115" s="124"/>
      <c r="W115" s="124"/>
      <c r="X115" s="124"/>
      <c r="Y115" s="124"/>
      <c r="Z115" s="124"/>
      <c r="AA115" s="124"/>
      <c r="AB115" s="124"/>
      <c r="AC115" s="124"/>
      <c r="AD115" s="124"/>
      <c r="AE115" s="124"/>
      <c r="AF115" s="124"/>
      <c r="AG115" s="124"/>
      <c r="AH115" s="124"/>
      <c r="AI115" s="124"/>
      <c r="AJ115" s="124"/>
      <c r="AK115" s="124"/>
      <c r="AL115" s="124"/>
      <c r="AM115" s="124"/>
      <c r="AN115" s="124"/>
      <c r="AO115" s="124"/>
      <c r="AP115" s="124"/>
      <c r="AQ115" s="124"/>
      <c r="AR115" s="124"/>
      <c r="AS115" s="124"/>
    </row>
    <row r="116" spans="1:45" s="116" customFormat="1" x14ac:dyDescent="0.25">
      <c r="A116" s="124"/>
      <c r="B116" s="124"/>
      <c r="C116" s="124"/>
      <c r="D116" s="124"/>
      <c r="E116" s="124"/>
      <c r="F116" s="124"/>
      <c r="G116" s="124"/>
      <c r="H116" s="124"/>
      <c r="I116" s="124"/>
      <c r="J116" s="124"/>
      <c r="K116" s="124"/>
      <c r="L116" s="124"/>
      <c r="M116" s="124"/>
      <c r="N116" s="124"/>
      <c r="O116" s="124"/>
      <c r="P116" s="124"/>
      <c r="Q116" s="124"/>
      <c r="R116" s="124"/>
      <c r="S116" s="124"/>
      <c r="T116" s="124"/>
      <c r="U116" s="124"/>
      <c r="V116" s="124"/>
      <c r="W116" s="124"/>
      <c r="X116" s="124"/>
      <c r="Y116" s="124"/>
      <c r="Z116" s="124"/>
      <c r="AA116" s="124"/>
      <c r="AB116" s="124"/>
      <c r="AC116" s="124"/>
      <c r="AD116" s="124"/>
      <c r="AE116" s="124"/>
      <c r="AF116" s="124"/>
      <c r="AG116" s="124"/>
      <c r="AH116" s="124"/>
      <c r="AI116" s="124"/>
      <c r="AJ116" s="124"/>
      <c r="AK116" s="124"/>
      <c r="AL116" s="124"/>
      <c r="AM116" s="124"/>
      <c r="AN116" s="124"/>
      <c r="AO116" s="124"/>
      <c r="AP116" s="124"/>
      <c r="AQ116" s="124"/>
      <c r="AR116" s="124"/>
      <c r="AS116" s="124"/>
    </row>
    <row r="117" spans="1:45" s="116" customFormat="1" x14ac:dyDescent="0.25">
      <c r="A117" s="124"/>
      <c r="B117" s="124"/>
      <c r="C117" s="124"/>
      <c r="D117" s="124"/>
      <c r="E117" s="124"/>
      <c r="F117" s="124"/>
      <c r="G117" s="124"/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124"/>
      <c r="T117" s="124"/>
      <c r="U117" s="124"/>
      <c r="V117" s="124"/>
      <c r="W117" s="124"/>
      <c r="X117" s="124"/>
      <c r="Y117" s="124"/>
      <c r="Z117" s="124"/>
      <c r="AA117" s="124"/>
      <c r="AB117" s="124"/>
      <c r="AC117" s="124"/>
      <c r="AD117" s="124"/>
      <c r="AE117" s="124"/>
      <c r="AF117" s="124"/>
      <c r="AG117" s="124"/>
      <c r="AH117" s="124"/>
      <c r="AI117" s="124"/>
      <c r="AJ117" s="124"/>
      <c r="AK117" s="124"/>
      <c r="AL117" s="124"/>
      <c r="AM117" s="124"/>
      <c r="AN117" s="124"/>
      <c r="AO117" s="124"/>
      <c r="AP117" s="124"/>
      <c r="AQ117" s="124"/>
      <c r="AR117" s="124"/>
      <c r="AS117" s="124"/>
    </row>
    <row r="118" spans="1:45" x14ac:dyDescent="0.25">
      <c r="A118" s="142"/>
      <c r="B118" s="142"/>
      <c r="C118" s="142"/>
      <c r="D118" s="142"/>
      <c r="E118" s="142"/>
      <c r="F118" s="142"/>
      <c r="G118" s="142"/>
      <c r="H118" s="142"/>
      <c r="I118" s="142"/>
      <c r="J118" s="142"/>
      <c r="K118" s="142"/>
      <c r="L118" s="142"/>
      <c r="M118" s="142"/>
      <c r="N118" s="142"/>
      <c r="O118" s="142"/>
      <c r="P118" s="142"/>
      <c r="Q118" s="142"/>
      <c r="R118" s="142"/>
      <c r="S118" s="142"/>
      <c r="T118" s="142"/>
      <c r="U118" s="142"/>
      <c r="V118" s="142"/>
      <c r="W118" s="142"/>
      <c r="X118" s="142"/>
      <c r="Y118" s="142"/>
      <c r="Z118" s="142"/>
      <c r="AA118" s="142"/>
      <c r="AB118" s="142"/>
      <c r="AC118" s="142"/>
      <c r="AD118" s="142"/>
      <c r="AE118" s="142"/>
      <c r="AF118" s="142"/>
      <c r="AG118" s="142"/>
      <c r="AH118" s="142"/>
      <c r="AI118" s="142"/>
      <c r="AJ118" s="142"/>
      <c r="AK118" s="142"/>
      <c r="AL118" s="142"/>
      <c r="AM118" s="142"/>
      <c r="AN118" s="142"/>
      <c r="AO118" s="142"/>
      <c r="AP118" s="142"/>
      <c r="AQ118" s="142"/>
      <c r="AR118" s="142"/>
      <c r="AS118" s="142"/>
    </row>
    <row r="119" spans="1:45" x14ac:dyDescent="0.25">
      <c r="A119" s="142"/>
      <c r="B119" s="142"/>
      <c r="C119" s="142"/>
      <c r="D119" s="142"/>
      <c r="E119" s="142"/>
      <c r="F119" s="142"/>
      <c r="G119" s="142"/>
      <c r="H119" s="142"/>
      <c r="I119" s="142"/>
      <c r="J119" s="142"/>
      <c r="K119" s="142"/>
      <c r="L119" s="142"/>
      <c r="M119" s="142"/>
      <c r="N119" s="142"/>
      <c r="O119" s="142"/>
      <c r="P119" s="142"/>
      <c r="Q119" s="142"/>
      <c r="R119" s="142"/>
      <c r="S119" s="142"/>
      <c r="T119" s="142"/>
      <c r="U119" s="142"/>
      <c r="V119" s="142"/>
      <c r="W119" s="142"/>
      <c r="X119" s="142"/>
      <c r="Y119" s="142"/>
      <c r="Z119" s="142"/>
      <c r="AA119" s="142"/>
      <c r="AB119" s="142"/>
      <c r="AC119" s="142"/>
      <c r="AD119" s="142"/>
      <c r="AE119" s="142"/>
      <c r="AF119" s="142"/>
      <c r="AG119" s="142"/>
      <c r="AH119" s="142"/>
      <c r="AI119" s="142"/>
      <c r="AJ119" s="142"/>
      <c r="AK119" s="142"/>
      <c r="AL119" s="142"/>
      <c r="AM119" s="142"/>
      <c r="AN119" s="142"/>
      <c r="AO119" s="142"/>
      <c r="AP119" s="142"/>
      <c r="AQ119" s="142"/>
      <c r="AR119" s="142"/>
      <c r="AS119" s="142"/>
    </row>
    <row r="120" spans="1:45" x14ac:dyDescent="0.25">
      <c r="A120" s="142"/>
      <c r="B120" s="142"/>
      <c r="C120" s="142"/>
      <c r="D120" s="142"/>
      <c r="E120" s="142"/>
      <c r="F120" s="142"/>
      <c r="G120" s="142"/>
      <c r="H120" s="142"/>
      <c r="I120" s="142"/>
      <c r="J120" s="142"/>
      <c r="K120" s="142"/>
      <c r="L120" s="142"/>
      <c r="M120" s="142"/>
      <c r="N120" s="142"/>
      <c r="O120" s="142"/>
      <c r="P120" s="142"/>
      <c r="Q120" s="142"/>
      <c r="R120" s="142"/>
      <c r="S120" s="142"/>
      <c r="T120" s="142"/>
      <c r="U120" s="142"/>
      <c r="V120" s="142"/>
      <c r="W120" s="142"/>
      <c r="X120" s="142"/>
      <c r="Y120" s="142"/>
      <c r="Z120" s="142"/>
      <c r="AA120" s="142"/>
      <c r="AB120" s="142"/>
      <c r="AC120" s="142"/>
      <c r="AD120" s="142"/>
      <c r="AE120" s="142"/>
      <c r="AF120" s="142"/>
      <c r="AG120" s="142"/>
      <c r="AH120" s="142"/>
      <c r="AI120" s="142"/>
      <c r="AJ120" s="142"/>
      <c r="AK120" s="142"/>
      <c r="AL120" s="142"/>
      <c r="AM120" s="142"/>
      <c r="AN120" s="142"/>
      <c r="AO120" s="142"/>
      <c r="AP120" s="142"/>
      <c r="AQ120" s="142"/>
      <c r="AR120" s="142"/>
      <c r="AS120" s="142"/>
    </row>
    <row r="121" spans="1:45" x14ac:dyDescent="0.25">
      <c r="A121" s="142"/>
      <c r="B121" s="142"/>
      <c r="C121" s="142"/>
      <c r="D121" s="142"/>
      <c r="E121" s="142"/>
      <c r="F121" s="142"/>
      <c r="G121" s="142"/>
      <c r="H121" s="142"/>
      <c r="I121" s="142"/>
      <c r="J121" s="142"/>
      <c r="K121" s="142"/>
      <c r="L121" s="142"/>
      <c r="M121" s="142"/>
      <c r="N121" s="142"/>
      <c r="O121" s="142"/>
      <c r="P121" s="142"/>
      <c r="Q121" s="142"/>
      <c r="R121" s="142"/>
      <c r="S121" s="142"/>
      <c r="T121" s="142"/>
      <c r="U121" s="142"/>
      <c r="V121" s="142"/>
      <c r="W121" s="142"/>
      <c r="X121" s="142"/>
      <c r="Y121" s="142"/>
      <c r="Z121" s="142"/>
      <c r="AA121" s="142"/>
      <c r="AB121" s="142"/>
      <c r="AC121" s="142"/>
      <c r="AD121" s="142"/>
      <c r="AE121" s="142"/>
      <c r="AF121" s="142"/>
      <c r="AG121" s="142"/>
      <c r="AH121" s="142"/>
      <c r="AI121" s="142"/>
      <c r="AJ121" s="142"/>
      <c r="AK121" s="142"/>
      <c r="AL121" s="142"/>
      <c r="AM121" s="142"/>
      <c r="AN121" s="142"/>
      <c r="AO121" s="142"/>
      <c r="AP121" s="142"/>
      <c r="AQ121" s="142"/>
      <c r="AR121" s="142"/>
      <c r="AS121" s="142"/>
    </row>
    <row r="122" spans="1:45" x14ac:dyDescent="0.25">
      <c r="A122" s="142"/>
      <c r="B122" s="142"/>
      <c r="C122" s="142"/>
      <c r="D122" s="142"/>
      <c r="E122" s="142"/>
      <c r="F122" s="142"/>
      <c r="G122" s="142"/>
      <c r="H122" s="142"/>
      <c r="I122" s="142"/>
      <c r="J122" s="142"/>
      <c r="K122" s="142"/>
      <c r="L122" s="142"/>
      <c r="M122" s="142"/>
      <c r="N122" s="142"/>
      <c r="O122" s="142"/>
      <c r="P122" s="142"/>
      <c r="Q122" s="142"/>
      <c r="R122" s="142"/>
      <c r="S122" s="142"/>
      <c r="T122" s="142"/>
      <c r="U122" s="142"/>
      <c r="V122" s="142"/>
      <c r="W122" s="142"/>
      <c r="X122" s="142"/>
      <c r="Y122" s="142"/>
      <c r="Z122" s="142"/>
      <c r="AA122" s="142"/>
      <c r="AB122" s="142"/>
      <c r="AC122" s="142"/>
      <c r="AD122" s="142"/>
      <c r="AE122" s="142"/>
      <c r="AF122" s="142"/>
      <c r="AG122" s="142"/>
      <c r="AH122" s="142"/>
      <c r="AI122" s="142"/>
      <c r="AJ122" s="142"/>
      <c r="AK122" s="142"/>
      <c r="AL122" s="142"/>
      <c r="AM122" s="142"/>
      <c r="AN122" s="142"/>
      <c r="AO122" s="142"/>
      <c r="AP122" s="142"/>
      <c r="AQ122" s="142"/>
      <c r="AR122" s="142"/>
      <c r="AS122" s="142"/>
    </row>
    <row r="123" spans="1:45" x14ac:dyDescent="0.25">
      <c r="A123" s="142"/>
      <c r="B123" s="142"/>
      <c r="C123" s="142"/>
      <c r="D123" s="142"/>
      <c r="E123" s="142"/>
      <c r="F123" s="142"/>
      <c r="G123" s="142"/>
      <c r="H123" s="142"/>
      <c r="I123" s="142"/>
      <c r="J123" s="142"/>
      <c r="K123" s="142"/>
      <c r="L123" s="142"/>
      <c r="M123" s="142"/>
      <c r="N123" s="142"/>
      <c r="O123" s="142"/>
      <c r="P123" s="142"/>
      <c r="Q123" s="142"/>
      <c r="R123" s="142"/>
      <c r="S123" s="142"/>
      <c r="T123" s="142"/>
      <c r="U123" s="142"/>
      <c r="V123" s="142"/>
      <c r="W123" s="142"/>
      <c r="X123" s="142"/>
      <c r="Y123" s="142"/>
      <c r="Z123" s="142"/>
      <c r="AA123" s="142"/>
      <c r="AB123" s="142"/>
      <c r="AC123" s="142"/>
      <c r="AD123" s="142"/>
      <c r="AE123" s="142"/>
      <c r="AF123" s="142"/>
      <c r="AG123" s="142"/>
      <c r="AH123" s="142"/>
      <c r="AI123" s="142"/>
      <c r="AJ123" s="142"/>
      <c r="AK123" s="142"/>
      <c r="AL123" s="142"/>
      <c r="AM123" s="142"/>
      <c r="AN123" s="142"/>
      <c r="AO123" s="142"/>
      <c r="AP123" s="142"/>
      <c r="AQ123" s="142"/>
      <c r="AR123" s="142"/>
      <c r="AS123" s="142"/>
    </row>
    <row r="124" spans="1:45" x14ac:dyDescent="0.25">
      <c r="A124" s="142"/>
      <c r="B124" s="142"/>
      <c r="C124" s="142"/>
      <c r="D124" s="142"/>
      <c r="E124" s="142"/>
      <c r="F124" s="142"/>
      <c r="G124" s="142"/>
      <c r="H124" s="142"/>
      <c r="I124" s="142"/>
      <c r="J124" s="142"/>
      <c r="K124" s="142"/>
      <c r="L124" s="142"/>
      <c r="M124" s="142"/>
      <c r="N124" s="142"/>
      <c r="O124" s="142"/>
      <c r="P124" s="142"/>
      <c r="Q124" s="142"/>
      <c r="R124" s="142"/>
      <c r="S124" s="142"/>
      <c r="T124" s="142"/>
      <c r="U124" s="142"/>
      <c r="V124" s="142"/>
      <c r="W124" s="142"/>
      <c r="X124" s="142"/>
      <c r="Y124" s="142"/>
      <c r="Z124" s="142"/>
      <c r="AA124" s="142"/>
      <c r="AB124" s="142"/>
      <c r="AC124" s="142"/>
      <c r="AD124" s="142"/>
      <c r="AE124" s="142"/>
      <c r="AF124" s="142"/>
      <c r="AG124" s="142"/>
      <c r="AH124" s="142"/>
      <c r="AI124" s="142"/>
      <c r="AJ124" s="142"/>
      <c r="AK124" s="142"/>
      <c r="AL124" s="142"/>
      <c r="AM124" s="142"/>
      <c r="AN124" s="142"/>
      <c r="AO124" s="142"/>
      <c r="AP124" s="142"/>
      <c r="AQ124" s="142"/>
      <c r="AR124" s="142"/>
      <c r="AS124" s="142"/>
    </row>
    <row r="125" spans="1:45" x14ac:dyDescent="0.25">
      <c r="A125" s="142"/>
      <c r="B125" s="142"/>
      <c r="C125" s="142"/>
      <c r="D125" s="142"/>
      <c r="E125" s="142"/>
      <c r="F125" s="142"/>
      <c r="G125" s="142"/>
      <c r="H125" s="142"/>
      <c r="I125" s="142"/>
      <c r="J125" s="142"/>
      <c r="K125" s="142"/>
      <c r="L125" s="142"/>
      <c r="M125" s="142"/>
      <c r="N125" s="142"/>
      <c r="O125" s="142"/>
      <c r="P125" s="142"/>
      <c r="Q125" s="142"/>
      <c r="R125" s="142"/>
      <c r="S125" s="142"/>
      <c r="T125" s="142"/>
      <c r="U125" s="142"/>
      <c r="V125" s="142"/>
      <c r="W125" s="142"/>
      <c r="X125" s="142"/>
      <c r="Y125" s="142"/>
      <c r="Z125" s="142"/>
      <c r="AA125" s="142"/>
      <c r="AB125" s="142"/>
      <c r="AC125" s="142"/>
      <c r="AD125" s="142"/>
      <c r="AE125" s="142"/>
      <c r="AF125" s="142"/>
      <c r="AG125" s="142"/>
      <c r="AH125" s="142"/>
      <c r="AI125" s="142"/>
      <c r="AJ125" s="142"/>
      <c r="AK125" s="142"/>
      <c r="AL125" s="142"/>
      <c r="AM125" s="142"/>
      <c r="AN125" s="142"/>
      <c r="AO125" s="142"/>
      <c r="AP125" s="142"/>
      <c r="AQ125" s="142"/>
      <c r="AR125" s="142"/>
      <c r="AS125" s="142"/>
    </row>
    <row r="126" spans="1:45" x14ac:dyDescent="0.25">
      <c r="A126" s="142"/>
      <c r="B126" s="142"/>
      <c r="C126" s="142"/>
      <c r="D126" s="142"/>
      <c r="E126" s="142"/>
      <c r="F126" s="142"/>
      <c r="G126" s="142"/>
      <c r="H126" s="142"/>
      <c r="I126" s="142"/>
      <c r="J126" s="142"/>
      <c r="K126" s="142"/>
      <c r="L126" s="142"/>
      <c r="M126" s="142"/>
      <c r="N126" s="142"/>
      <c r="O126" s="142"/>
      <c r="P126" s="142"/>
      <c r="Q126" s="142"/>
      <c r="R126" s="142"/>
      <c r="S126" s="142"/>
      <c r="T126" s="142"/>
      <c r="U126" s="142"/>
      <c r="V126" s="142"/>
      <c r="W126" s="142"/>
      <c r="X126" s="142"/>
      <c r="Y126" s="142"/>
      <c r="Z126" s="142"/>
      <c r="AA126" s="142"/>
      <c r="AB126" s="142"/>
      <c r="AC126" s="142"/>
      <c r="AD126" s="142"/>
      <c r="AE126" s="142"/>
      <c r="AF126" s="142"/>
      <c r="AG126" s="142"/>
      <c r="AH126" s="142"/>
      <c r="AI126" s="142"/>
      <c r="AJ126" s="142"/>
      <c r="AK126" s="142"/>
      <c r="AL126" s="142"/>
      <c r="AM126" s="142"/>
      <c r="AN126" s="142"/>
      <c r="AO126" s="142"/>
      <c r="AP126" s="142"/>
      <c r="AQ126" s="142"/>
      <c r="AR126" s="142"/>
      <c r="AS126" s="142"/>
    </row>
    <row r="127" spans="1:45" x14ac:dyDescent="0.25">
      <c r="A127" s="142"/>
      <c r="B127" s="142"/>
      <c r="C127" s="142"/>
      <c r="D127" s="142"/>
      <c r="E127" s="142"/>
      <c r="F127" s="142"/>
      <c r="G127" s="142"/>
      <c r="H127" s="142"/>
      <c r="I127" s="142"/>
      <c r="J127" s="142"/>
      <c r="K127" s="142"/>
      <c r="L127" s="142"/>
      <c r="M127" s="142"/>
      <c r="N127" s="142"/>
      <c r="O127" s="142"/>
      <c r="P127" s="142"/>
      <c r="Q127" s="142"/>
      <c r="R127" s="142"/>
      <c r="S127" s="142"/>
      <c r="T127" s="142"/>
      <c r="U127" s="142"/>
      <c r="V127" s="142"/>
      <c r="W127" s="142"/>
      <c r="X127" s="142"/>
      <c r="Y127" s="142"/>
      <c r="Z127" s="142"/>
      <c r="AA127" s="142"/>
      <c r="AB127" s="142"/>
      <c r="AC127" s="142"/>
      <c r="AD127" s="142"/>
      <c r="AE127" s="142"/>
      <c r="AF127" s="142"/>
      <c r="AG127" s="142"/>
      <c r="AH127" s="142"/>
      <c r="AI127" s="142"/>
      <c r="AJ127" s="142"/>
      <c r="AK127" s="142"/>
      <c r="AL127" s="142"/>
      <c r="AM127" s="142"/>
      <c r="AN127" s="142"/>
      <c r="AO127" s="142"/>
      <c r="AP127" s="142"/>
      <c r="AQ127" s="142"/>
      <c r="AR127" s="142"/>
      <c r="AS127" s="142"/>
    </row>
    <row r="128" spans="1:45" x14ac:dyDescent="0.25">
      <c r="A128" s="142"/>
      <c r="B128" s="142"/>
      <c r="C128" s="142"/>
      <c r="D128" s="142"/>
      <c r="E128" s="142"/>
      <c r="F128" s="142"/>
      <c r="G128" s="142"/>
      <c r="H128" s="142"/>
      <c r="I128" s="142"/>
      <c r="J128" s="142"/>
      <c r="K128" s="142"/>
      <c r="L128" s="142"/>
      <c r="M128" s="142"/>
      <c r="N128" s="142"/>
      <c r="O128" s="142"/>
      <c r="P128" s="142"/>
      <c r="Q128" s="142"/>
      <c r="R128" s="142"/>
      <c r="S128" s="142"/>
      <c r="T128" s="142"/>
      <c r="U128" s="142"/>
      <c r="V128" s="142"/>
      <c r="W128" s="142"/>
      <c r="X128" s="142"/>
      <c r="Y128" s="142"/>
      <c r="Z128" s="142"/>
      <c r="AA128" s="142"/>
      <c r="AB128" s="142"/>
      <c r="AC128" s="142"/>
      <c r="AD128" s="142"/>
      <c r="AE128" s="142"/>
      <c r="AF128" s="142"/>
      <c r="AG128" s="142"/>
      <c r="AH128" s="142"/>
      <c r="AI128" s="142"/>
      <c r="AJ128" s="142"/>
      <c r="AK128" s="142"/>
      <c r="AL128" s="142"/>
      <c r="AM128" s="142"/>
      <c r="AN128" s="142"/>
      <c r="AO128" s="142"/>
      <c r="AP128" s="142"/>
      <c r="AQ128" s="142"/>
      <c r="AR128" s="142"/>
      <c r="AS128" s="142"/>
    </row>
    <row r="129" spans="1:45" x14ac:dyDescent="0.25">
      <c r="A129" s="142"/>
      <c r="B129" s="142"/>
      <c r="C129" s="142"/>
      <c r="D129" s="142"/>
      <c r="E129" s="142"/>
      <c r="F129" s="142"/>
      <c r="G129" s="142"/>
      <c r="H129" s="142"/>
      <c r="I129" s="142"/>
      <c r="J129" s="142"/>
      <c r="K129" s="142"/>
      <c r="L129" s="142"/>
      <c r="M129" s="142"/>
      <c r="N129" s="142"/>
      <c r="O129" s="142"/>
      <c r="P129" s="142"/>
      <c r="Q129" s="142"/>
      <c r="R129" s="142"/>
      <c r="S129" s="142"/>
      <c r="T129" s="142"/>
      <c r="U129" s="142"/>
      <c r="V129" s="142"/>
      <c r="W129" s="142"/>
      <c r="X129" s="142"/>
      <c r="Y129" s="142"/>
      <c r="Z129" s="142"/>
      <c r="AA129" s="142"/>
      <c r="AB129" s="142"/>
      <c r="AC129" s="142"/>
      <c r="AD129" s="142"/>
      <c r="AE129" s="142"/>
      <c r="AF129" s="142"/>
      <c r="AG129" s="142"/>
      <c r="AH129" s="142"/>
      <c r="AI129" s="142"/>
      <c r="AJ129" s="142"/>
      <c r="AK129" s="142"/>
      <c r="AL129" s="142"/>
      <c r="AM129" s="142"/>
      <c r="AN129" s="142"/>
      <c r="AO129" s="142"/>
      <c r="AP129" s="142"/>
      <c r="AQ129" s="142"/>
      <c r="AR129" s="142"/>
      <c r="AS129" s="142"/>
    </row>
    <row r="130" spans="1:45" x14ac:dyDescent="0.25">
      <c r="A130" s="142"/>
      <c r="B130" s="142"/>
      <c r="C130" s="142"/>
      <c r="D130" s="142"/>
      <c r="E130" s="142"/>
      <c r="F130" s="142"/>
      <c r="G130" s="142"/>
      <c r="H130" s="142"/>
      <c r="I130" s="142"/>
      <c r="J130" s="142"/>
      <c r="K130" s="142"/>
      <c r="L130" s="142"/>
      <c r="M130" s="142"/>
      <c r="N130" s="142"/>
      <c r="O130" s="142"/>
      <c r="P130" s="142"/>
      <c r="Q130" s="142"/>
      <c r="R130" s="142"/>
      <c r="S130" s="142"/>
      <c r="T130" s="142"/>
      <c r="U130" s="142"/>
      <c r="V130" s="142"/>
      <c r="W130" s="142"/>
      <c r="X130" s="142"/>
      <c r="Y130" s="142"/>
      <c r="Z130" s="142"/>
      <c r="AA130" s="142"/>
      <c r="AB130" s="142"/>
      <c r="AC130" s="142"/>
      <c r="AD130" s="142"/>
      <c r="AE130" s="142"/>
      <c r="AF130" s="142"/>
      <c r="AG130" s="142"/>
      <c r="AH130" s="142"/>
      <c r="AI130" s="142"/>
      <c r="AJ130" s="142"/>
      <c r="AK130" s="142"/>
      <c r="AL130" s="142"/>
      <c r="AM130" s="142"/>
      <c r="AN130" s="142"/>
      <c r="AO130" s="142"/>
      <c r="AP130" s="142"/>
      <c r="AQ130" s="142"/>
      <c r="AR130" s="142"/>
      <c r="AS130" s="142"/>
    </row>
    <row r="131" spans="1:45" x14ac:dyDescent="0.25">
      <c r="A131" s="142"/>
      <c r="B131" s="142"/>
      <c r="C131" s="142"/>
      <c r="D131" s="142"/>
      <c r="E131" s="142"/>
      <c r="F131" s="142"/>
      <c r="G131" s="142"/>
      <c r="H131" s="142"/>
      <c r="I131" s="142"/>
      <c r="J131" s="142"/>
      <c r="K131" s="142"/>
      <c r="L131" s="142"/>
      <c r="M131" s="142"/>
      <c r="N131" s="142"/>
      <c r="O131" s="142"/>
      <c r="P131" s="142"/>
      <c r="Q131" s="142"/>
      <c r="R131" s="142"/>
      <c r="S131" s="142"/>
      <c r="T131" s="142"/>
      <c r="U131" s="142"/>
      <c r="V131" s="142"/>
      <c r="W131" s="142"/>
      <c r="X131" s="142"/>
      <c r="Y131" s="142"/>
      <c r="Z131" s="142"/>
      <c r="AA131" s="142"/>
      <c r="AB131" s="142"/>
      <c r="AC131" s="142"/>
      <c r="AD131" s="142"/>
      <c r="AE131" s="142"/>
      <c r="AF131" s="142"/>
      <c r="AG131" s="142"/>
      <c r="AH131" s="142"/>
      <c r="AI131" s="142"/>
      <c r="AJ131" s="142"/>
      <c r="AK131" s="142"/>
      <c r="AL131" s="142"/>
      <c r="AM131" s="142"/>
      <c r="AN131" s="142"/>
      <c r="AO131" s="142"/>
      <c r="AP131" s="142"/>
      <c r="AQ131" s="142"/>
      <c r="AR131" s="142"/>
      <c r="AS131" s="142"/>
    </row>
    <row r="132" spans="1:45" x14ac:dyDescent="0.25">
      <c r="A132" s="142"/>
      <c r="B132" s="142"/>
      <c r="C132" s="142"/>
      <c r="D132" s="142"/>
      <c r="E132" s="142"/>
      <c r="F132" s="142"/>
      <c r="G132" s="142"/>
      <c r="H132" s="142"/>
      <c r="I132" s="142"/>
      <c r="J132" s="142"/>
      <c r="K132" s="142"/>
      <c r="L132" s="142"/>
      <c r="M132" s="142"/>
      <c r="N132" s="142"/>
      <c r="O132" s="142"/>
      <c r="P132" s="142"/>
      <c r="Q132" s="142"/>
      <c r="R132" s="142"/>
      <c r="S132" s="142"/>
      <c r="T132" s="142"/>
      <c r="U132" s="142"/>
      <c r="V132" s="142"/>
      <c r="W132" s="142"/>
      <c r="X132" s="142"/>
      <c r="Y132" s="142"/>
      <c r="Z132" s="142"/>
      <c r="AA132" s="142"/>
      <c r="AB132" s="142"/>
      <c r="AC132" s="142"/>
      <c r="AD132" s="142"/>
      <c r="AE132" s="142"/>
      <c r="AF132" s="142"/>
      <c r="AG132" s="142"/>
      <c r="AH132" s="142"/>
      <c r="AI132" s="142"/>
      <c r="AJ132" s="142"/>
      <c r="AK132" s="142"/>
      <c r="AL132" s="142"/>
      <c r="AM132" s="142"/>
      <c r="AN132" s="142"/>
      <c r="AO132" s="142"/>
      <c r="AP132" s="142"/>
      <c r="AQ132" s="142"/>
      <c r="AR132" s="142"/>
      <c r="AS132" s="142"/>
    </row>
    <row r="133" spans="1:45" x14ac:dyDescent="0.25">
      <c r="A133" s="142"/>
      <c r="B133" s="142"/>
      <c r="C133" s="142"/>
      <c r="D133" s="142"/>
      <c r="E133" s="142"/>
      <c r="F133" s="142"/>
      <c r="G133" s="142"/>
      <c r="H133" s="142"/>
      <c r="I133" s="142"/>
      <c r="J133" s="142"/>
      <c r="K133" s="142"/>
      <c r="L133" s="142"/>
      <c r="M133" s="142"/>
      <c r="N133" s="142"/>
      <c r="O133" s="142"/>
      <c r="P133" s="142"/>
      <c r="Q133" s="142"/>
      <c r="R133" s="142"/>
      <c r="S133" s="142"/>
      <c r="T133" s="142"/>
      <c r="U133" s="142"/>
      <c r="V133" s="142"/>
      <c r="W133" s="142"/>
      <c r="X133" s="142"/>
      <c r="Y133" s="142"/>
      <c r="Z133" s="142"/>
      <c r="AA133" s="142"/>
      <c r="AB133" s="142"/>
      <c r="AC133" s="142"/>
      <c r="AD133" s="142"/>
      <c r="AE133" s="142"/>
      <c r="AF133" s="142"/>
      <c r="AG133" s="142"/>
      <c r="AH133" s="142"/>
      <c r="AI133" s="142"/>
      <c r="AJ133" s="142"/>
      <c r="AK133" s="142"/>
      <c r="AL133" s="142"/>
      <c r="AM133" s="142"/>
      <c r="AN133" s="142"/>
      <c r="AO133" s="142"/>
      <c r="AP133" s="142"/>
      <c r="AQ133" s="142"/>
      <c r="AR133" s="142"/>
      <c r="AS133" s="142"/>
    </row>
    <row r="134" spans="1:45" x14ac:dyDescent="0.25">
      <c r="A134" s="142"/>
      <c r="B134" s="142"/>
      <c r="C134" s="142"/>
      <c r="D134" s="142"/>
      <c r="E134" s="142"/>
      <c r="F134" s="142"/>
      <c r="G134" s="142"/>
      <c r="H134" s="142"/>
      <c r="I134" s="142"/>
      <c r="J134" s="142"/>
      <c r="K134" s="142"/>
      <c r="L134" s="142"/>
      <c r="M134" s="142"/>
      <c r="N134" s="142"/>
      <c r="O134" s="142"/>
      <c r="P134" s="142"/>
      <c r="Q134" s="142"/>
      <c r="R134" s="142"/>
      <c r="S134" s="142"/>
      <c r="T134" s="142"/>
      <c r="U134" s="142"/>
      <c r="V134" s="142"/>
      <c r="W134" s="142"/>
      <c r="X134" s="142"/>
      <c r="Y134" s="142"/>
      <c r="Z134" s="142"/>
      <c r="AA134" s="142"/>
      <c r="AB134" s="142"/>
      <c r="AC134" s="142"/>
      <c r="AD134" s="142"/>
      <c r="AE134" s="142"/>
      <c r="AF134" s="142"/>
      <c r="AG134" s="142"/>
      <c r="AH134" s="142"/>
      <c r="AI134" s="142"/>
      <c r="AJ134" s="142"/>
      <c r="AK134" s="142"/>
      <c r="AL134" s="142"/>
      <c r="AM134" s="142"/>
      <c r="AN134" s="142"/>
      <c r="AO134" s="142"/>
      <c r="AP134" s="142"/>
      <c r="AQ134" s="142"/>
      <c r="AR134" s="142"/>
      <c r="AS134" s="142"/>
    </row>
    <row r="135" spans="1:45" x14ac:dyDescent="0.25">
      <c r="A135" s="142"/>
      <c r="B135" s="142"/>
      <c r="C135" s="142"/>
      <c r="D135" s="142"/>
      <c r="E135" s="142"/>
      <c r="F135" s="142"/>
      <c r="G135" s="142"/>
      <c r="H135" s="142"/>
      <c r="I135" s="142"/>
      <c r="J135" s="142"/>
      <c r="K135" s="142"/>
      <c r="L135" s="142"/>
      <c r="M135" s="142"/>
      <c r="N135" s="142"/>
      <c r="O135" s="142"/>
      <c r="P135" s="142"/>
      <c r="Q135" s="142"/>
      <c r="R135" s="142"/>
      <c r="S135" s="142"/>
      <c r="T135" s="142"/>
      <c r="U135" s="142"/>
      <c r="V135" s="142"/>
      <c r="W135" s="142"/>
      <c r="X135" s="142"/>
      <c r="Y135" s="142"/>
      <c r="Z135" s="142"/>
      <c r="AA135" s="142"/>
      <c r="AB135" s="142"/>
      <c r="AC135" s="142"/>
      <c r="AD135" s="142"/>
      <c r="AE135" s="142"/>
      <c r="AF135" s="142"/>
      <c r="AG135" s="142"/>
      <c r="AH135" s="142"/>
      <c r="AI135" s="142"/>
      <c r="AJ135" s="142"/>
      <c r="AK135" s="142"/>
      <c r="AL135" s="142"/>
      <c r="AM135" s="142"/>
      <c r="AN135" s="142"/>
      <c r="AO135" s="142"/>
      <c r="AP135" s="142"/>
      <c r="AQ135" s="142"/>
      <c r="AR135" s="142"/>
      <c r="AS135" s="142"/>
    </row>
    <row r="136" spans="1:45" x14ac:dyDescent="0.25">
      <c r="A136" s="142"/>
      <c r="B136" s="142"/>
      <c r="C136" s="142"/>
      <c r="D136" s="142"/>
      <c r="E136" s="142"/>
      <c r="F136" s="142"/>
      <c r="G136" s="142"/>
      <c r="H136" s="142"/>
      <c r="I136" s="142"/>
      <c r="J136" s="142"/>
      <c r="K136" s="142"/>
      <c r="L136" s="142"/>
      <c r="M136" s="142"/>
      <c r="N136" s="142"/>
      <c r="O136" s="142"/>
      <c r="P136" s="142"/>
      <c r="Q136" s="142"/>
      <c r="R136" s="142"/>
      <c r="S136" s="142"/>
      <c r="T136" s="142"/>
      <c r="U136" s="142"/>
      <c r="V136" s="142"/>
      <c r="W136" s="142"/>
      <c r="X136" s="142"/>
      <c r="Y136" s="142"/>
      <c r="Z136" s="142"/>
      <c r="AA136" s="142"/>
      <c r="AB136" s="142"/>
      <c r="AC136" s="142"/>
      <c r="AD136" s="142"/>
      <c r="AE136" s="142"/>
      <c r="AF136" s="142"/>
      <c r="AG136" s="142"/>
      <c r="AH136" s="142"/>
      <c r="AI136" s="142"/>
      <c r="AJ136" s="142"/>
      <c r="AK136" s="142"/>
      <c r="AL136" s="142"/>
      <c r="AM136" s="142"/>
      <c r="AN136" s="142"/>
      <c r="AO136" s="142"/>
      <c r="AP136" s="142"/>
      <c r="AQ136" s="142"/>
      <c r="AR136" s="142"/>
      <c r="AS136" s="142"/>
    </row>
    <row r="137" spans="1:45" x14ac:dyDescent="0.25">
      <c r="A137" s="142"/>
      <c r="B137" s="142"/>
      <c r="C137" s="142"/>
      <c r="D137" s="142"/>
      <c r="E137" s="142"/>
      <c r="F137" s="142"/>
      <c r="G137" s="142"/>
      <c r="H137" s="142"/>
      <c r="I137" s="142"/>
      <c r="J137" s="142"/>
      <c r="K137" s="142"/>
      <c r="L137" s="142"/>
      <c r="M137" s="142"/>
      <c r="N137" s="142"/>
      <c r="O137" s="142"/>
      <c r="P137" s="142"/>
      <c r="Q137" s="142"/>
      <c r="R137" s="142"/>
      <c r="S137" s="142"/>
      <c r="T137" s="142"/>
      <c r="U137" s="142"/>
      <c r="V137" s="142"/>
      <c r="W137" s="142"/>
      <c r="X137" s="142"/>
      <c r="Y137" s="142"/>
      <c r="Z137" s="142"/>
      <c r="AA137" s="142"/>
      <c r="AB137" s="142"/>
      <c r="AC137" s="142"/>
      <c r="AD137" s="142"/>
      <c r="AE137" s="142"/>
      <c r="AF137" s="142"/>
      <c r="AG137" s="142"/>
      <c r="AH137" s="142"/>
      <c r="AI137" s="142"/>
      <c r="AJ137" s="142"/>
      <c r="AK137" s="142"/>
      <c r="AL137" s="142"/>
      <c r="AM137" s="142"/>
      <c r="AN137" s="142"/>
      <c r="AO137" s="142"/>
      <c r="AP137" s="142"/>
      <c r="AQ137" s="142"/>
      <c r="AR137" s="142"/>
      <c r="AS137" s="142"/>
    </row>
    <row r="138" spans="1:45" x14ac:dyDescent="0.25">
      <c r="A138" s="142"/>
      <c r="B138" s="142"/>
      <c r="C138" s="142"/>
      <c r="D138" s="142"/>
      <c r="E138" s="142"/>
      <c r="F138" s="142"/>
      <c r="G138" s="142"/>
      <c r="H138" s="142"/>
      <c r="I138" s="142"/>
      <c r="J138" s="142"/>
      <c r="K138" s="142"/>
      <c r="L138" s="142"/>
      <c r="M138" s="142"/>
      <c r="N138" s="142"/>
      <c r="O138" s="142"/>
      <c r="P138" s="142"/>
      <c r="Q138" s="142"/>
      <c r="R138" s="142"/>
      <c r="S138" s="142"/>
      <c r="T138" s="142"/>
      <c r="U138" s="142"/>
      <c r="V138" s="142"/>
      <c r="W138" s="142"/>
      <c r="X138" s="142"/>
      <c r="Y138" s="142"/>
      <c r="Z138" s="142"/>
      <c r="AA138" s="142"/>
      <c r="AB138" s="142"/>
      <c r="AC138" s="142"/>
      <c r="AD138" s="142"/>
      <c r="AE138" s="142"/>
      <c r="AF138" s="142"/>
      <c r="AG138" s="142"/>
      <c r="AH138" s="142"/>
      <c r="AI138" s="142"/>
      <c r="AJ138" s="142"/>
      <c r="AK138" s="142"/>
      <c r="AL138" s="142"/>
      <c r="AM138" s="142"/>
      <c r="AN138" s="142"/>
      <c r="AO138" s="142"/>
      <c r="AP138" s="142"/>
      <c r="AQ138" s="142"/>
      <c r="AR138" s="142"/>
      <c r="AS138" s="142"/>
    </row>
    <row r="139" spans="1:45" x14ac:dyDescent="0.25">
      <c r="A139" s="142"/>
      <c r="B139" s="142"/>
      <c r="C139" s="142"/>
      <c r="D139" s="142"/>
      <c r="E139" s="142"/>
      <c r="F139" s="142"/>
      <c r="G139" s="142"/>
      <c r="H139" s="142"/>
      <c r="I139" s="142"/>
      <c r="J139" s="142"/>
      <c r="K139" s="142"/>
      <c r="L139" s="142"/>
      <c r="M139" s="142"/>
      <c r="N139" s="142"/>
      <c r="O139" s="142"/>
      <c r="P139" s="142"/>
      <c r="Q139" s="142"/>
      <c r="R139" s="142"/>
      <c r="S139" s="142"/>
      <c r="T139" s="142"/>
      <c r="U139" s="142"/>
      <c r="V139" s="142"/>
      <c r="W139" s="142"/>
      <c r="X139" s="142"/>
      <c r="Y139" s="142"/>
      <c r="Z139" s="142"/>
      <c r="AA139" s="142"/>
      <c r="AB139" s="142"/>
      <c r="AC139" s="142"/>
      <c r="AD139" s="142"/>
      <c r="AE139" s="142"/>
      <c r="AF139" s="142"/>
      <c r="AG139" s="142"/>
      <c r="AH139" s="142"/>
      <c r="AI139" s="142"/>
      <c r="AJ139" s="142"/>
      <c r="AK139" s="142"/>
      <c r="AL139" s="142"/>
      <c r="AM139" s="142"/>
      <c r="AN139" s="142"/>
      <c r="AO139" s="142"/>
      <c r="AP139" s="142"/>
      <c r="AQ139" s="142"/>
      <c r="AR139" s="142"/>
      <c r="AS139" s="142"/>
    </row>
    <row r="140" spans="1:45" x14ac:dyDescent="0.25">
      <c r="A140" s="142"/>
      <c r="B140" s="142"/>
      <c r="C140" s="142"/>
      <c r="D140" s="142"/>
      <c r="E140" s="142"/>
      <c r="F140" s="142"/>
      <c r="G140" s="142"/>
      <c r="H140" s="142"/>
      <c r="I140" s="142"/>
      <c r="J140" s="142"/>
      <c r="K140" s="142"/>
      <c r="L140" s="142"/>
      <c r="M140" s="142"/>
      <c r="N140" s="142"/>
      <c r="O140" s="142"/>
      <c r="P140" s="142"/>
      <c r="Q140" s="142"/>
      <c r="R140" s="142"/>
      <c r="S140" s="142"/>
      <c r="T140" s="142"/>
      <c r="U140" s="142"/>
      <c r="V140" s="142"/>
      <c r="W140" s="142"/>
      <c r="X140" s="142"/>
      <c r="Y140" s="142"/>
      <c r="Z140" s="142"/>
      <c r="AA140" s="142"/>
      <c r="AB140" s="142"/>
      <c r="AC140" s="142"/>
      <c r="AD140" s="142"/>
      <c r="AE140" s="142"/>
      <c r="AF140" s="142"/>
      <c r="AG140" s="142"/>
      <c r="AH140" s="142"/>
      <c r="AI140" s="142"/>
      <c r="AJ140" s="142"/>
      <c r="AK140" s="142"/>
      <c r="AL140" s="142"/>
      <c r="AM140" s="142"/>
      <c r="AN140" s="142"/>
      <c r="AO140" s="142"/>
      <c r="AP140" s="142"/>
      <c r="AQ140" s="142"/>
      <c r="AR140" s="142"/>
      <c r="AS140" s="142"/>
    </row>
    <row r="141" spans="1:45" x14ac:dyDescent="0.25">
      <c r="A141" s="142"/>
      <c r="B141" s="142"/>
      <c r="C141" s="142"/>
      <c r="D141" s="142"/>
      <c r="E141" s="142"/>
      <c r="F141" s="142"/>
      <c r="G141" s="142"/>
      <c r="H141" s="142"/>
      <c r="I141" s="142"/>
      <c r="J141" s="142"/>
      <c r="K141" s="142"/>
      <c r="L141" s="142"/>
      <c r="M141" s="142"/>
      <c r="N141" s="142"/>
      <c r="O141" s="142"/>
      <c r="P141" s="142"/>
      <c r="Q141" s="142"/>
      <c r="R141" s="142"/>
      <c r="S141" s="142"/>
      <c r="T141" s="142"/>
      <c r="U141" s="142"/>
      <c r="V141" s="142"/>
      <c r="W141" s="142"/>
      <c r="X141" s="142"/>
      <c r="Y141" s="142"/>
      <c r="Z141" s="142"/>
      <c r="AA141" s="142"/>
      <c r="AB141" s="142"/>
      <c r="AC141" s="142"/>
      <c r="AD141" s="142"/>
      <c r="AE141" s="142"/>
      <c r="AF141" s="142"/>
      <c r="AG141" s="142"/>
      <c r="AH141" s="142"/>
      <c r="AI141" s="142"/>
      <c r="AJ141" s="142"/>
      <c r="AK141" s="142"/>
      <c r="AL141" s="142"/>
      <c r="AM141" s="142"/>
      <c r="AN141" s="142"/>
      <c r="AO141" s="142"/>
      <c r="AP141" s="142"/>
      <c r="AQ141" s="142"/>
      <c r="AR141" s="142"/>
      <c r="AS141" s="142"/>
    </row>
    <row r="142" spans="1:45" x14ac:dyDescent="0.25">
      <c r="A142" s="142"/>
      <c r="B142" s="142"/>
      <c r="C142" s="142"/>
      <c r="D142" s="142"/>
      <c r="E142" s="142"/>
      <c r="F142" s="142"/>
      <c r="G142" s="142"/>
      <c r="H142" s="142"/>
      <c r="I142" s="142"/>
      <c r="J142" s="142"/>
      <c r="K142" s="142"/>
      <c r="L142" s="142"/>
      <c r="M142" s="142"/>
      <c r="N142" s="142"/>
      <c r="O142" s="142"/>
      <c r="P142" s="142"/>
      <c r="Q142" s="142"/>
      <c r="R142" s="142"/>
      <c r="S142" s="142"/>
      <c r="T142" s="142"/>
      <c r="U142" s="142"/>
      <c r="V142" s="142"/>
      <c r="W142" s="142"/>
      <c r="X142" s="142"/>
      <c r="Y142" s="142"/>
      <c r="Z142" s="142"/>
      <c r="AA142" s="142"/>
      <c r="AB142" s="142"/>
      <c r="AC142" s="142"/>
      <c r="AD142" s="142"/>
      <c r="AE142" s="142"/>
      <c r="AF142" s="142"/>
      <c r="AG142" s="142"/>
      <c r="AH142" s="142"/>
      <c r="AI142" s="142"/>
      <c r="AJ142" s="142"/>
      <c r="AK142" s="142"/>
      <c r="AL142" s="142"/>
      <c r="AM142" s="142"/>
      <c r="AN142" s="142"/>
      <c r="AO142" s="142"/>
      <c r="AP142" s="142"/>
      <c r="AQ142" s="142"/>
      <c r="AR142" s="142"/>
      <c r="AS142" s="142"/>
    </row>
    <row r="143" spans="1:45" x14ac:dyDescent="0.25">
      <c r="A143" s="142"/>
      <c r="B143" s="142"/>
      <c r="C143" s="142"/>
      <c r="D143" s="142"/>
      <c r="E143" s="142"/>
      <c r="F143" s="142"/>
      <c r="G143" s="142"/>
      <c r="H143" s="142"/>
      <c r="I143" s="142"/>
      <c r="J143" s="142"/>
      <c r="K143" s="142"/>
      <c r="L143" s="142"/>
      <c r="M143" s="142"/>
      <c r="N143" s="142"/>
      <c r="O143" s="142"/>
      <c r="P143" s="142"/>
      <c r="Q143" s="142"/>
      <c r="R143" s="142"/>
      <c r="S143" s="142"/>
      <c r="T143" s="142"/>
      <c r="U143" s="142"/>
      <c r="V143" s="142"/>
      <c r="W143" s="142"/>
      <c r="X143" s="142"/>
      <c r="Y143" s="142"/>
      <c r="Z143" s="142"/>
      <c r="AA143" s="142"/>
      <c r="AB143" s="142"/>
      <c r="AC143" s="142"/>
      <c r="AD143" s="142"/>
      <c r="AE143" s="142"/>
      <c r="AF143" s="142"/>
      <c r="AG143" s="142"/>
      <c r="AH143" s="142"/>
      <c r="AI143" s="142"/>
      <c r="AJ143" s="142"/>
      <c r="AK143" s="142"/>
      <c r="AL143" s="142"/>
      <c r="AM143" s="142"/>
      <c r="AN143" s="142"/>
      <c r="AO143" s="142"/>
      <c r="AP143" s="142"/>
      <c r="AQ143" s="142"/>
      <c r="AR143" s="142"/>
      <c r="AS143" s="142"/>
    </row>
    <row r="144" spans="1:45" x14ac:dyDescent="0.25">
      <c r="A144" s="142"/>
      <c r="B144" s="142"/>
      <c r="C144" s="142"/>
      <c r="D144" s="142"/>
      <c r="E144" s="142"/>
      <c r="F144" s="142"/>
      <c r="G144" s="142"/>
      <c r="H144" s="142"/>
      <c r="I144" s="142"/>
      <c r="J144" s="142"/>
      <c r="K144" s="142"/>
      <c r="L144" s="142"/>
      <c r="M144" s="142"/>
      <c r="N144" s="142"/>
      <c r="O144" s="142"/>
      <c r="P144" s="142"/>
      <c r="Q144" s="142"/>
      <c r="R144" s="142"/>
      <c r="S144" s="142"/>
      <c r="T144" s="142"/>
      <c r="U144" s="142"/>
      <c r="V144" s="142"/>
      <c r="W144" s="142"/>
      <c r="X144" s="142"/>
      <c r="Y144" s="142"/>
      <c r="Z144" s="142"/>
      <c r="AA144" s="142"/>
      <c r="AB144" s="142"/>
      <c r="AC144" s="142"/>
      <c r="AD144" s="142"/>
      <c r="AE144" s="142"/>
      <c r="AF144" s="142"/>
      <c r="AG144" s="142"/>
      <c r="AH144" s="142"/>
      <c r="AI144" s="142"/>
      <c r="AJ144" s="142"/>
      <c r="AK144" s="142"/>
      <c r="AL144" s="142"/>
      <c r="AM144" s="142"/>
      <c r="AN144" s="142"/>
      <c r="AO144" s="142"/>
      <c r="AP144" s="142"/>
      <c r="AQ144" s="142"/>
      <c r="AR144" s="142"/>
      <c r="AS144" s="142"/>
    </row>
    <row r="145" spans="1:45" x14ac:dyDescent="0.25">
      <c r="A145" s="142"/>
      <c r="B145" s="142"/>
      <c r="C145" s="142"/>
      <c r="D145" s="142"/>
      <c r="E145" s="142"/>
      <c r="F145" s="142"/>
      <c r="G145" s="142"/>
      <c r="H145" s="142"/>
      <c r="I145" s="142"/>
      <c r="J145" s="142"/>
      <c r="K145" s="142"/>
      <c r="L145" s="142"/>
      <c r="M145" s="142"/>
      <c r="N145" s="142"/>
      <c r="O145" s="142"/>
      <c r="P145" s="142"/>
      <c r="Q145" s="142"/>
      <c r="R145" s="142"/>
      <c r="S145" s="142"/>
      <c r="T145" s="142"/>
      <c r="U145" s="142"/>
      <c r="V145" s="142"/>
      <c r="W145" s="142"/>
      <c r="X145" s="142"/>
      <c r="Y145" s="142"/>
      <c r="Z145" s="142"/>
      <c r="AA145" s="142"/>
      <c r="AB145" s="142"/>
      <c r="AC145" s="142"/>
      <c r="AD145" s="142"/>
      <c r="AE145" s="142"/>
      <c r="AF145" s="142"/>
      <c r="AG145" s="142"/>
      <c r="AH145" s="142"/>
      <c r="AI145" s="142"/>
      <c r="AJ145" s="142"/>
      <c r="AK145" s="142"/>
      <c r="AL145" s="142"/>
      <c r="AM145" s="142"/>
      <c r="AN145" s="142"/>
      <c r="AO145" s="142"/>
      <c r="AP145" s="142"/>
      <c r="AQ145" s="142"/>
      <c r="AR145" s="142"/>
      <c r="AS145" s="142"/>
    </row>
    <row r="146" spans="1:45" x14ac:dyDescent="0.25">
      <c r="A146" s="142"/>
      <c r="B146" s="142"/>
      <c r="C146" s="142"/>
      <c r="D146" s="142"/>
      <c r="E146" s="142"/>
      <c r="F146" s="142"/>
      <c r="G146" s="142"/>
      <c r="H146" s="142"/>
      <c r="I146" s="142"/>
      <c r="J146" s="142"/>
      <c r="K146" s="142"/>
      <c r="L146" s="142"/>
      <c r="M146" s="142"/>
      <c r="N146" s="142"/>
      <c r="O146" s="142"/>
      <c r="P146" s="142"/>
      <c r="Q146" s="142"/>
      <c r="R146" s="142"/>
      <c r="S146" s="142"/>
      <c r="T146" s="142"/>
      <c r="U146" s="142"/>
      <c r="V146" s="142"/>
      <c r="W146" s="142"/>
      <c r="X146" s="142"/>
      <c r="Y146" s="142"/>
      <c r="Z146" s="142"/>
      <c r="AA146" s="142"/>
      <c r="AB146" s="142"/>
      <c r="AC146" s="142"/>
      <c r="AD146" s="142"/>
      <c r="AE146" s="142"/>
      <c r="AF146" s="142"/>
      <c r="AG146" s="142"/>
      <c r="AH146" s="142"/>
      <c r="AI146" s="142"/>
      <c r="AJ146" s="142"/>
      <c r="AK146" s="142"/>
      <c r="AL146" s="142"/>
      <c r="AM146" s="142"/>
      <c r="AN146" s="142"/>
      <c r="AO146" s="142"/>
      <c r="AP146" s="142"/>
      <c r="AQ146" s="142"/>
      <c r="AR146" s="142"/>
      <c r="AS146" s="142"/>
    </row>
    <row r="147" spans="1:45" x14ac:dyDescent="0.25">
      <c r="A147" s="142"/>
      <c r="B147" s="142"/>
      <c r="C147" s="142"/>
      <c r="D147" s="142"/>
      <c r="E147" s="142"/>
      <c r="F147" s="142"/>
      <c r="G147" s="142"/>
      <c r="H147" s="142"/>
      <c r="I147" s="142"/>
      <c r="J147" s="142"/>
      <c r="K147" s="142"/>
      <c r="L147" s="142"/>
      <c r="M147" s="142"/>
      <c r="N147" s="142"/>
      <c r="O147" s="142"/>
      <c r="P147" s="142"/>
      <c r="Q147" s="142"/>
      <c r="R147" s="142"/>
      <c r="S147" s="142"/>
      <c r="T147" s="142"/>
      <c r="U147" s="142"/>
      <c r="V147" s="142"/>
      <c r="W147" s="142"/>
      <c r="X147" s="142"/>
      <c r="Y147" s="142"/>
      <c r="Z147" s="142"/>
      <c r="AA147" s="142"/>
      <c r="AB147" s="142"/>
      <c r="AC147" s="142"/>
      <c r="AD147" s="142"/>
      <c r="AE147" s="142"/>
      <c r="AF147" s="142"/>
      <c r="AG147" s="142"/>
      <c r="AH147" s="142"/>
      <c r="AI147" s="142"/>
      <c r="AJ147" s="142"/>
      <c r="AK147" s="142"/>
      <c r="AL147" s="142"/>
      <c r="AM147" s="142"/>
      <c r="AN147" s="142"/>
      <c r="AO147" s="142"/>
      <c r="AP147" s="142"/>
      <c r="AQ147" s="142"/>
      <c r="AR147" s="142"/>
      <c r="AS147" s="142"/>
    </row>
    <row r="148" spans="1:45" x14ac:dyDescent="0.25">
      <c r="A148" s="142"/>
      <c r="B148" s="142"/>
      <c r="C148" s="142"/>
      <c r="D148" s="142"/>
      <c r="E148" s="142"/>
      <c r="F148" s="142"/>
      <c r="G148" s="142"/>
      <c r="H148" s="142"/>
      <c r="I148" s="142"/>
      <c r="J148" s="142"/>
      <c r="K148" s="142"/>
      <c r="L148" s="142"/>
      <c r="M148" s="142"/>
      <c r="N148" s="142"/>
      <c r="O148" s="142"/>
      <c r="P148" s="142"/>
      <c r="Q148" s="142"/>
      <c r="R148" s="142"/>
      <c r="S148" s="142"/>
      <c r="T148" s="142"/>
      <c r="U148" s="142"/>
      <c r="V148" s="142"/>
      <c r="W148" s="142"/>
      <c r="X148" s="142"/>
      <c r="Y148" s="142"/>
      <c r="Z148" s="142"/>
      <c r="AA148" s="142"/>
      <c r="AB148" s="142"/>
      <c r="AC148" s="142"/>
      <c r="AD148" s="142"/>
      <c r="AE148" s="142"/>
      <c r="AF148" s="142"/>
      <c r="AG148" s="142"/>
      <c r="AH148" s="142"/>
      <c r="AI148" s="142"/>
      <c r="AJ148" s="142"/>
      <c r="AK148" s="142"/>
      <c r="AL148" s="142"/>
      <c r="AM148" s="142"/>
      <c r="AN148" s="142"/>
      <c r="AO148" s="142"/>
      <c r="AP148" s="142"/>
      <c r="AQ148" s="142"/>
      <c r="AR148" s="142"/>
      <c r="AS148" s="142"/>
    </row>
    <row r="149" spans="1:45" x14ac:dyDescent="0.25">
      <c r="A149" s="142"/>
      <c r="B149" s="142"/>
      <c r="C149" s="142"/>
      <c r="D149" s="142"/>
      <c r="E149" s="142"/>
      <c r="F149" s="142"/>
      <c r="G149" s="142"/>
      <c r="H149" s="142"/>
      <c r="I149" s="142"/>
      <c r="J149" s="142"/>
      <c r="K149" s="142"/>
      <c r="L149" s="142"/>
      <c r="M149" s="142"/>
      <c r="N149" s="142"/>
      <c r="O149" s="142"/>
      <c r="P149" s="142"/>
      <c r="Q149" s="142"/>
      <c r="R149" s="142"/>
      <c r="S149" s="142"/>
      <c r="T149" s="142"/>
      <c r="U149" s="142"/>
      <c r="V149" s="142"/>
      <c r="W149" s="142"/>
      <c r="X149" s="142"/>
      <c r="Y149" s="142"/>
      <c r="Z149" s="142"/>
      <c r="AA149" s="142"/>
      <c r="AB149" s="142"/>
      <c r="AC149" s="142"/>
      <c r="AD149" s="142"/>
      <c r="AE149" s="142"/>
      <c r="AF149" s="142"/>
      <c r="AG149" s="142"/>
      <c r="AH149" s="142"/>
      <c r="AI149" s="142"/>
      <c r="AJ149" s="142"/>
      <c r="AK149" s="142"/>
      <c r="AL149" s="142"/>
      <c r="AM149" s="142"/>
      <c r="AN149" s="142"/>
      <c r="AO149" s="142"/>
      <c r="AP149" s="142"/>
      <c r="AQ149" s="142"/>
      <c r="AR149" s="142"/>
      <c r="AS149" s="142"/>
    </row>
    <row r="150" spans="1:45" x14ac:dyDescent="0.25">
      <c r="A150" s="142"/>
      <c r="B150" s="142"/>
      <c r="C150" s="142"/>
      <c r="D150" s="142"/>
      <c r="E150" s="142"/>
      <c r="F150" s="142"/>
      <c r="G150" s="142"/>
      <c r="H150" s="142"/>
      <c r="I150" s="142"/>
      <c r="J150" s="142"/>
      <c r="K150" s="142"/>
      <c r="L150" s="142"/>
      <c r="M150" s="142"/>
      <c r="N150" s="142"/>
      <c r="O150" s="142"/>
      <c r="P150" s="142"/>
      <c r="Q150" s="142"/>
      <c r="R150" s="142"/>
      <c r="S150" s="142"/>
      <c r="T150" s="142"/>
      <c r="U150" s="142"/>
      <c r="V150" s="142"/>
      <c r="W150" s="142"/>
      <c r="X150" s="142"/>
      <c r="Y150" s="142"/>
      <c r="Z150" s="142"/>
      <c r="AA150" s="142"/>
      <c r="AB150" s="142"/>
      <c r="AC150" s="142"/>
      <c r="AD150" s="142"/>
      <c r="AE150" s="142"/>
      <c r="AF150" s="142"/>
      <c r="AG150" s="142"/>
      <c r="AH150" s="142"/>
      <c r="AI150" s="142"/>
      <c r="AJ150" s="142"/>
      <c r="AK150" s="142"/>
      <c r="AL150" s="142"/>
      <c r="AM150" s="142"/>
      <c r="AN150" s="142"/>
      <c r="AO150" s="142"/>
      <c r="AP150" s="142"/>
      <c r="AQ150" s="142"/>
      <c r="AR150" s="142"/>
      <c r="AS150" s="142"/>
    </row>
    <row r="151" spans="1:45" x14ac:dyDescent="0.25">
      <c r="A151" s="142"/>
      <c r="B151" s="142"/>
      <c r="C151" s="142"/>
      <c r="D151" s="142"/>
      <c r="E151" s="142"/>
      <c r="F151" s="142"/>
      <c r="G151" s="142"/>
      <c r="H151" s="142"/>
      <c r="I151" s="142"/>
      <c r="J151" s="142"/>
      <c r="K151" s="142"/>
      <c r="L151" s="142"/>
      <c r="M151" s="142"/>
      <c r="N151" s="142"/>
      <c r="O151" s="142"/>
      <c r="P151" s="142"/>
      <c r="Q151" s="142"/>
      <c r="R151" s="142"/>
      <c r="S151" s="142"/>
      <c r="T151" s="142"/>
      <c r="U151" s="142"/>
      <c r="V151" s="142"/>
      <c r="W151" s="142"/>
      <c r="X151" s="142"/>
      <c r="Y151" s="142"/>
      <c r="Z151" s="142"/>
      <c r="AA151" s="142"/>
      <c r="AB151" s="142"/>
      <c r="AC151" s="142"/>
      <c r="AD151" s="142"/>
      <c r="AE151" s="142"/>
      <c r="AF151" s="142"/>
      <c r="AG151" s="142"/>
      <c r="AH151" s="142"/>
      <c r="AI151" s="142"/>
      <c r="AJ151" s="142"/>
      <c r="AK151" s="142"/>
      <c r="AL151" s="142"/>
      <c r="AM151" s="142"/>
      <c r="AN151" s="142"/>
      <c r="AO151" s="142"/>
      <c r="AP151" s="142"/>
      <c r="AQ151" s="142"/>
      <c r="AR151" s="142"/>
      <c r="AS151" s="142"/>
    </row>
    <row r="152" spans="1:45" x14ac:dyDescent="0.25">
      <c r="A152" s="142"/>
      <c r="B152" s="142"/>
      <c r="C152" s="142"/>
      <c r="D152" s="142"/>
      <c r="E152" s="142"/>
      <c r="F152" s="142"/>
      <c r="G152" s="142"/>
      <c r="H152" s="142"/>
      <c r="I152" s="142"/>
      <c r="J152" s="142"/>
      <c r="K152" s="142"/>
      <c r="L152" s="142"/>
      <c r="M152" s="142"/>
      <c r="N152" s="142"/>
      <c r="O152" s="142"/>
      <c r="P152" s="142"/>
      <c r="Q152" s="142"/>
      <c r="R152" s="142"/>
      <c r="S152" s="142"/>
      <c r="T152" s="142"/>
      <c r="U152" s="142"/>
      <c r="V152" s="142"/>
      <c r="W152" s="142"/>
      <c r="X152" s="142"/>
      <c r="Y152" s="142"/>
      <c r="Z152" s="142"/>
      <c r="AA152" s="142"/>
      <c r="AB152" s="142"/>
      <c r="AC152" s="142"/>
      <c r="AD152" s="142"/>
      <c r="AE152" s="142"/>
      <c r="AF152" s="142"/>
      <c r="AG152" s="142"/>
      <c r="AH152" s="142"/>
      <c r="AI152" s="142"/>
      <c r="AJ152" s="142"/>
      <c r="AK152" s="142"/>
      <c r="AL152" s="142"/>
      <c r="AM152" s="142"/>
      <c r="AN152" s="142"/>
      <c r="AO152" s="142"/>
      <c r="AP152" s="142"/>
      <c r="AQ152" s="142"/>
      <c r="AR152" s="142"/>
      <c r="AS152" s="142"/>
    </row>
    <row r="153" spans="1:45" x14ac:dyDescent="0.25">
      <c r="A153" s="142"/>
      <c r="B153" s="142"/>
      <c r="C153" s="142"/>
      <c r="D153" s="142"/>
      <c r="E153" s="142"/>
      <c r="F153" s="142"/>
      <c r="G153" s="142"/>
      <c r="H153" s="142"/>
      <c r="I153" s="142"/>
      <c r="J153" s="142"/>
      <c r="K153" s="142"/>
      <c r="L153" s="142"/>
      <c r="M153" s="142"/>
      <c r="N153" s="142"/>
      <c r="O153" s="142"/>
      <c r="P153" s="142"/>
      <c r="Q153" s="142"/>
      <c r="R153" s="142"/>
      <c r="S153" s="142"/>
      <c r="T153" s="142"/>
      <c r="U153" s="142"/>
      <c r="V153" s="142"/>
      <c r="W153" s="142"/>
      <c r="X153" s="142"/>
      <c r="Y153" s="142"/>
      <c r="Z153" s="142"/>
      <c r="AA153" s="142"/>
      <c r="AB153" s="142"/>
      <c r="AC153" s="142"/>
      <c r="AD153" s="142"/>
      <c r="AE153" s="142"/>
      <c r="AF153" s="142"/>
      <c r="AG153" s="142"/>
      <c r="AH153" s="142"/>
      <c r="AI153" s="142"/>
      <c r="AJ153" s="142"/>
      <c r="AK153" s="142"/>
      <c r="AL153" s="142"/>
      <c r="AM153" s="142"/>
      <c r="AN153" s="142"/>
      <c r="AO153" s="142"/>
      <c r="AP153" s="142"/>
      <c r="AQ153" s="142"/>
      <c r="AR153" s="142"/>
      <c r="AS153" s="142"/>
    </row>
    <row r="154" spans="1:45" x14ac:dyDescent="0.25">
      <c r="A154" s="142"/>
      <c r="B154" s="142"/>
      <c r="C154" s="142"/>
      <c r="D154" s="142"/>
      <c r="E154" s="142"/>
      <c r="F154" s="142"/>
      <c r="G154" s="142"/>
      <c r="H154" s="142"/>
      <c r="I154" s="142"/>
      <c r="J154" s="142"/>
      <c r="K154" s="142"/>
      <c r="L154" s="142"/>
      <c r="M154" s="142"/>
      <c r="N154" s="142"/>
      <c r="O154" s="142"/>
      <c r="P154" s="142"/>
      <c r="Q154" s="142"/>
      <c r="R154" s="142"/>
      <c r="S154" s="142"/>
      <c r="T154" s="142"/>
      <c r="U154" s="142"/>
      <c r="V154" s="142"/>
      <c r="W154" s="142"/>
      <c r="X154" s="142"/>
      <c r="Y154" s="142"/>
      <c r="Z154" s="142"/>
      <c r="AA154" s="142"/>
      <c r="AB154" s="142"/>
      <c r="AC154" s="142"/>
      <c r="AD154" s="142"/>
      <c r="AE154" s="142"/>
      <c r="AF154" s="142"/>
      <c r="AG154" s="142"/>
      <c r="AH154" s="142"/>
      <c r="AI154" s="142"/>
      <c r="AJ154" s="142"/>
      <c r="AK154" s="142"/>
      <c r="AL154" s="142"/>
      <c r="AM154" s="142"/>
      <c r="AN154" s="142"/>
      <c r="AO154" s="142"/>
      <c r="AP154" s="142"/>
      <c r="AQ154" s="142"/>
      <c r="AR154" s="142"/>
      <c r="AS154" s="142"/>
    </row>
    <row r="155" spans="1:45" x14ac:dyDescent="0.25">
      <c r="A155" s="142"/>
      <c r="B155" s="142"/>
      <c r="C155" s="142"/>
      <c r="D155" s="142"/>
      <c r="E155" s="142"/>
      <c r="F155" s="142"/>
      <c r="G155" s="142"/>
      <c r="H155" s="142"/>
      <c r="I155" s="142"/>
      <c r="J155" s="142"/>
      <c r="K155" s="142"/>
      <c r="L155" s="142"/>
      <c r="M155" s="142"/>
      <c r="N155" s="142"/>
      <c r="O155" s="142"/>
      <c r="P155" s="142"/>
      <c r="Q155" s="142"/>
      <c r="R155" s="142"/>
      <c r="S155" s="142"/>
      <c r="T155" s="142"/>
      <c r="U155" s="142"/>
      <c r="V155" s="142"/>
      <c r="W155" s="142"/>
      <c r="X155" s="142"/>
      <c r="Y155" s="142"/>
      <c r="Z155" s="142"/>
      <c r="AA155" s="142"/>
      <c r="AB155" s="142"/>
      <c r="AC155" s="142"/>
      <c r="AD155" s="142"/>
      <c r="AE155" s="142"/>
      <c r="AF155" s="142"/>
      <c r="AG155" s="142"/>
      <c r="AH155" s="142"/>
      <c r="AI155" s="142"/>
      <c r="AJ155" s="142"/>
      <c r="AK155" s="142"/>
      <c r="AL155" s="142"/>
      <c r="AM155" s="142"/>
      <c r="AN155" s="142"/>
      <c r="AO155" s="142"/>
      <c r="AP155" s="142"/>
      <c r="AQ155" s="142"/>
      <c r="AR155" s="142"/>
      <c r="AS155" s="142"/>
    </row>
    <row r="156" spans="1:45" x14ac:dyDescent="0.25">
      <c r="A156" s="142"/>
      <c r="B156" s="142"/>
      <c r="C156" s="142"/>
      <c r="D156" s="142"/>
      <c r="E156" s="142"/>
      <c r="F156" s="142"/>
      <c r="G156" s="142"/>
      <c r="H156" s="142"/>
      <c r="I156" s="142"/>
      <c r="J156" s="142"/>
      <c r="K156" s="142"/>
      <c r="L156" s="142"/>
      <c r="M156" s="142"/>
      <c r="N156" s="142"/>
      <c r="O156" s="142"/>
      <c r="P156" s="142"/>
      <c r="Q156" s="142"/>
      <c r="R156" s="142"/>
      <c r="S156" s="142"/>
      <c r="T156" s="142"/>
      <c r="U156" s="142"/>
      <c r="V156" s="142"/>
      <c r="W156" s="142"/>
      <c r="X156" s="142"/>
      <c r="Y156" s="142"/>
      <c r="Z156" s="142"/>
      <c r="AA156" s="142"/>
      <c r="AB156" s="142"/>
      <c r="AC156" s="142"/>
      <c r="AD156" s="142"/>
      <c r="AE156" s="142"/>
      <c r="AF156" s="142"/>
      <c r="AG156" s="142"/>
      <c r="AH156" s="142"/>
      <c r="AI156" s="142"/>
      <c r="AJ156" s="142"/>
      <c r="AK156" s="142"/>
      <c r="AL156" s="142"/>
      <c r="AM156" s="142"/>
      <c r="AN156" s="142"/>
      <c r="AO156" s="142"/>
      <c r="AP156" s="142"/>
      <c r="AQ156" s="142"/>
      <c r="AR156" s="142"/>
      <c r="AS156" s="142"/>
    </row>
    <row r="157" spans="1:45" x14ac:dyDescent="0.25">
      <c r="A157" s="142"/>
      <c r="B157" s="142"/>
      <c r="C157" s="142"/>
      <c r="D157" s="142"/>
      <c r="E157" s="142"/>
      <c r="F157" s="142"/>
      <c r="G157" s="142"/>
      <c r="H157" s="142"/>
      <c r="I157" s="142"/>
      <c r="J157" s="142"/>
      <c r="K157" s="142"/>
      <c r="L157" s="142"/>
      <c r="M157" s="142"/>
      <c r="N157" s="142"/>
      <c r="O157" s="142"/>
      <c r="P157" s="142"/>
      <c r="Q157" s="142"/>
      <c r="R157" s="142"/>
      <c r="S157" s="142"/>
      <c r="T157" s="142"/>
      <c r="U157" s="142"/>
      <c r="V157" s="142"/>
      <c r="W157" s="142"/>
      <c r="X157" s="142"/>
      <c r="Y157" s="142"/>
      <c r="Z157" s="142"/>
      <c r="AA157" s="142"/>
      <c r="AB157" s="142"/>
      <c r="AC157" s="142"/>
      <c r="AD157" s="142"/>
      <c r="AE157" s="142"/>
      <c r="AF157" s="142"/>
      <c r="AG157" s="142"/>
      <c r="AH157" s="142"/>
      <c r="AI157" s="142"/>
      <c r="AJ157" s="142"/>
      <c r="AK157" s="142"/>
      <c r="AL157" s="142"/>
      <c r="AM157" s="142"/>
      <c r="AN157" s="142"/>
      <c r="AO157" s="142"/>
      <c r="AP157" s="142"/>
      <c r="AQ157" s="142"/>
      <c r="AR157" s="142"/>
      <c r="AS157" s="142"/>
    </row>
    <row r="158" spans="1:45" x14ac:dyDescent="0.25">
      <c r="A158" s="142"/>
      <c r="B158" s="142"/>
      <c r="C158" s="142"/>
      <c r="D158" s="142"/>
      <c r="E158" s="142"/>
      <c r="F158" s="142"/>
      <c r="G158" s="142"/>
      <c r="H158" s="142"/>
      <c r="I158" s="142"/>
      <c r="J158" s="142"/>
      <c r="K158" s="142"/>
      <c r="L158" s="142"/>
      <c r="M158" s="142"/>
      <c r="N158" s="142"/>
      <c r="O158" s="142"/>
      <c r="P158" s="142"/>
      <c r="Q158" s="142"/>
      <c r="R158" s="142"/>
      <c r="S158" s="142"/>
      <c r="T158" s="142"/>
      <c r="U158" s="142"/>
      <c r="V158" s="142"/>
      <c r="W158" s="142"/>
      <c r="X158" s="142"/>
      <c r="Y158" s="142"/>
      <c r="Z158" s="142"/>
      <c r="AA158" s="142"/>
      <c r="AB158" s="142"/>
      <c r="AC158" s="142"/>
      <c r="AD158" s="142"/>
      <c r="AE158" s="142"/>
      <c r="AF158" s="142"/>
      <c r="AG158" s="142"/>
      <c r="AH158" s="142"/>
      <c r="AI158" s="142"/>
      <c r="AJ158" s="142"/>
      <c r="AK158" s="142"/>
      <c r="AL158" s="142"/>
      <c r="AM158" s="142"/>
      <c r="AN158" s="142"/>
      <c r="AO158" s="142"/>
      <c r="AP158" s="142"/>
      <c r="AQ158" s="142"/>
      <c r="AR158" s="142"/>
      <c r="AS158" s="142"/>
    </row>
    <row r="159" spans="1:45" x14ac:dyDescent="0.25">
      <c r="A159" s="142"/>
      <c r="B159" s="142"/>
      <c r="C159" s="142"/>
      <c r="D159" s="142"/>
      <c r="E159" s="142"/>
      <c r="F159" s="142"/>
      <c r="G159" s="142"/>
      <c r="H159" s="142"/>
      <c r="I159" s="142"/>
      <c r="J159" s="142"/>
      <c r="K159" s="142"/>
      <c r="L159" s="142"/>
      <c r="M159" s="142"/>
      <c r="N159" s="142"/>
      <c r="O159" s="142"/>
      <c r="P159" s="142"/>
      <c r="Q159" s="142"/>
      <c r="R159" s="142"/>
      <c r="S159" s="142"/>
      <c r="T159" s="142"/>
      <c r="U159" s="142"/>
      <c r="V159" s="142"/>
      <c r="W159" s="142"/>
      <c r="X159" s="142"/>
      <c r="Y159" s="142"/>
      <c r="Z159" s="142"/>
      <c r="AA159" s="142"/>
      <c r="AB159" s="142"/>
      <c r="AC159" s="142"/>
      <c r="AD159" s="142"/>
      <c r="AE159" s="142"/>
      <c r="AF159" s="142"/>
      <c r="AG159" s="142"/>
      <c r="AH159" s="142"/>
      <c r="AI159" s="142"/>
      <c r="AJ159" s="142"/>
      <c r="AK159" s="142"/>
      <c r="AL159" s="142"/>
      <c r="AM159" s="142"/>
      <c r="AN159" s="142"/>
      <c r="AO159" s="142"/>
      <c r="AP159" s="142"/>
      <c r="AQ159" s="142"/>
      <c r="AR159" s="142"/>
      <c r="AS159" s="142"/>
    </row>
    <row r="160" spans="1:45" x14ac:dyDescent="0.25">
      <c r="A160" s="142"/>
      <c r="B160" s="142"/>
      <c r="C160" s="142"/>
      <c r="D160" s="142"/>
      <c r="E160" s="142"/>
      <c r="F160" s="142"/>
      <c r="G160" s="142"/>
      <c r="H160" s="142"/>
      <c r="I160" s="142"/>
      <c r="J160" s="142"/>
      <c r="K160" s="142"/>
      <c r="L160" s="142"/>
      <c r="M160" s="142"/>
      <c r="N160" s="142"/>
      <c r="O160" s="142"/>
      <c r="P160" s="142"/>
      <c r="Q160" s="142"/>
      <c r="R160" s="142"/>
      <c r="S160" s="142"/>
      <c r="T160" s="142"/>
      <c r="U160" s="142"/>
      <c r="V160" s="142"/>
      <c r="W160" s="142"/>
      <c r="X160" s="142"/>
      <c r="Y160" s="142"/>
      <c r="Z160" s="142"/>
      <c r="AA160" s="142"/>
      <c r="AB160" s="142"/>
      <c r="AC160" s="142"/>
      <c r="AD160" s="142"/>
      <c r="AE160" s="142"/>
      <c r="AF160" s="142"/>
      <c r="AG160" s="142"/>
      <c r="AH160" s="142"/>
      <c r="AI160" s="142"/>
      <c r="AJ160" s="142"/>
      <c r="AK160" s="142"/>
      <c r="AL160" s="142"/>
      <c r="AM160" s="142"/>
      <c r="AN160" s="142"/>
      <c r="AO160" s="142"/>
      <c r="AP160" s="142"/>
      <c r="AQ160" s="142"/>
      <c r="AR160" s="142"/>
      <c r="AS160" s="142"/>
    </row>
    <row r="161" spans="1:45" x14ac:dyDescent="0.25">
      <c r="A161" s="142"/>
      <c r="B161" s="142"/>
      <c r="C161" s="142"/>
      <c r="D161" s="142"/>
      <c r="E161" s="142"/>
      <c r="F161" s="142"/>
      <c r="G161" s="142"/>
      <c r="H161" s="142"/>
      <c r="I161" s="142"/>
      <c r="J161" s="142"/>
      <c r="K161" s="142"/>
      <c r="L161" s="142"/>
      <c r="M161" s="142"/>
      <c r="N161" s="142"/>
      <c r="O161" s="142"/>
      <c r="P161" s="142"/>
      <c r="Q161" s="142"/>
      <c r="R161" s="142"/>
      <c r="S161" s="142"/>
      <c r="T161" s="142"/>
      <c r="U161" s="142"/>
      <c r="V161" s="142"/>
      <c r="W161" s="142"/>
      <c r="X161" s="142"/>
      <c r="Y161" s="142"/>
      <c r="Z161" s="142"/>
      <c r="AA161" s="142"/>
      <c r="AB161" s="142"/>
      <c r="AC161" s="142"/>
      <c r="AD161" s="142"/>
      <c r="AE161" s="142"/>
      <c r="AF161" s="142"/>
      <c r="AG161" s="142"/>
      <c r="AH161" s="142"/>
      <c r="AI161" s="142"/>
      <c r="AJ161" s="142"/>
      <c r="AK161" s="142"/>
      <c r="AL161" s="142"/>
      <c r="AM161" s="142"/>
      <c r="AN161" s="142"/>
      <c r="AO161" s="142"/>
      <c r="AP161" s="142"/>
      <c r="AQ161" s="142"/>
      <c r="AR161" s="142"/>
      <c r="AS161" s="142"/>
    </row>
    <row r="162" spans="1:45" x14ac:dyDescent="0.25">
      <c r="A162" s="142"/>
      <c r="B162" s="142"/>
      <c r="C162" s="142"/>
      <c r="D162" s="142"/>
      <c r="E162" s="142"/>
      <c r="F162" s="142"/>
      <c r="G162" s="142"/>
      <c r="H162" s="142"/>
      <c r="I162" s="142"/>
      <c r="J162" s="142"/>
      <c r="K162" s="142"/>
      <c r="L162" s="142"/>
      <c r="M162" s="142"/>
      <c r="N162" s="142"/>
      <c r="O162" s="142"/>
      <c r="P162" s="142"/>
      <c r="Q162" s="142"/>
      <c r="R162" s="142"/>
      <c r="S162" s="142"/>
      <c r="T162" s="142"/>
      <c r="U162" s="142"/>
      <c r="V162" s="142"/>
      <c r="W162" s="142"/>
      <c r="X162" s="142"/>
      <c r="Y162" s="142"/>
      <c r="Z162" s="142"/>
      <c r="AA162" s="142"/>
      <c r="AB162" s="142"/>
      <c r="AC162" s="142"/>
      <c r="AD162" s="142"/>
      <c r="AE162" s="142"/>
      <c r="AF162" s="142"/>
      <c r="AG162" s="142"/>
      <c r="AH162" s="142"/>
      <c r="AI162" s="142"/>
      <c r="AJ162" s="142"/>
      <c r="AK162" s="142"/>
      <c r="AL162" s="142"/>
      <c r="AM162" s="142"/>
      <c r="AN162" s="142"/>
      <c r="AO162" s="142"/>
      <c r="AP162" s="142"/>
      <c r="AQ162" s="142"/>
      <c r="AR162" s="142"/>
      <c r="AS162" s="142"/>
    </row>
    <row r="163" spans="1:45" x14ac:dyDescent="0.25">
      <c r="A163" s="142"/>
      <c r="B163" s="142"/>
      <c r="C163" s="142"/>
      <c r="D163" s="142"/>
      <c r="E163" s="142"/>
      <c r="F163" s="142"/>
      <c r="G163" s="142"/>
      <c r="H163" s="142"/>
      <c r="I163" s="142"/>
      <c r="J163" s="142"/>
      <c r="K163" s="142"/>
      <c r="L163" s="142"/>
      <c r="M163" s="142"/>
      <c r="N163" s="142"/>
      <c r="O163" s="142"/>
      <c r="P163" s="142"/>
      <c r="Q163" s="142"/>
      <c r="R163" s="142"/>
      <c r="S163" s="142"/>
      <c r="T163" s="142"/>
      <c r="U163" s="142"/>
      <c r="V163" s="142"/>
      <c r="W163" s="142"/>
      <c r="X163" s="142"/>
      <c r="Y163" s="142"/>
      <c r="Z163" s="142"/>
      <c r="AA163" s="142"/>
      <c r="AB163" s="142"/>
      <c r="AC163" s="142"/>
      <c r="AD163" s="142"/>
      <c r="AE163" s="142"/>
      <c r="AF163" s="142"/>
      <c r="AG163" s="142"/>
      <c r="AH163" s="142"/>
      <c r="AI163" s="142"/>
      <c r="AJ163" s="142"/>
      <c r="AK163" s="142"/>
      <c r="AL163" s="142"/>
      <c r="AM163" s="142"/>
      <c r="AN163" s="142"/>
      <c r="AO163" s="142"/>
      <c r="AP163" s="142"/>
      <c r="AQ163" s="142"/>
      <c r="AR163" s="142"/>
      <c r="AS163" s="142"/>
    </row>
    <row r="164" spans="1:45" x14ac:dyDescent="0.25">
      <c r="A164" s="142"/>
      <c r="B164" s="142"/>
      <c r="C164" s="142"/>
      <c r="D164" s="142"/>
      <c r="E164" s="142"/>
      <c r="F164" s="142"/>
      <c r="G164" s="142"/>
      <c r="H164" s="142"/>
      <c r="I164" s="142"/>
      <c r="J164" s="142"/>
      <c r="K164" s="142"/>
      <c r="L164" s="142"/>
      <c r="M164" s="142"/>
      <c r="N164" s="142"/>
      <c r="O164" s="142"/>
      <c r="P164" s="142"/>
      <c r="Q164" s="142"/>
      <c r="R164" s="142"/>
      <c r="S164" s="142"/>
      <c r="T164" s="142"/>
      <c r="U164" s="142"/>
      <c r="V164" s="142"/>
      <c r="W164" s="142"/>
      <c r="X164" s="142"/>
      <c r="Y164" s="142"/>
      <c r="Z164" s="142"/>
      <c r="AA164" s="142"/>
      <c r="AB164" s="142"/>
      <c r="AC164" s="142"/>
      <c r="AD164" s="142"/>
      <c r="AE164" s="142"/>
      <c r="AF164" s="142"/>
      <c r="AG164" s="142"/>
      <c r="AH164" s="142"/>
      <c r="AI164" s="142"/>
      <c r="AJ164" s="142"/>
      <c r="AK164" s="142"/>
      <c r="AL164" s="142"/>
      <c r="AM164" s="142"/>
      <c r="AN164" s="142"/>
      <c r="AO164" s="142"/>
      <c r="AP164" s="142"/>
      <c r="AQ164" s="142"/>
      <c r="AR164" s="142"/>
      <c r="AS164" s="142"/>
    </row>
    <row r="165" spans="1:45" x14ac:dyDescent="0.25">
      <c r="A165" s="142"/>
      <c r="B165" s="142"/>
      <c r="C165" s="142"/>
      <c r="D165" s="142"/>
      <c r="E165" s="142"/>
      <c r="F165" s="142"/>
      <c r="G165" s="142"/>
      <c r="H165" s="142"/>
      <c r="I165" s="142"/>
      <c r="J165" s="142"/>
      <c r="K165" s="142"/>
      <c r="L165" s="142"/>
      <c r="M165" s="142"/>
      <c r="N165" s="142"/>
      <c r="O165" s="142"/>
      <c r="P165" s="142"/>
      <c r="Q165" s="142"/>
      <c r="R165" s="142"/>
      <c r="S165" s="142"/>
      <c r="T165" s="142"/>
      <c r="U165" s="142"/>
      <c r="V165" s="142"/>
      <c r="W165" s="142"/>
      <c r="X165" s="142"/>
      <c r="Y165" s="142"/>
      <c r="Z165" s="142"/>
      <c r="AA165" s="142"/>
      <c r="AB165" s="142"/>
      <c r="AC165" s="142"/>
      <c r="AD165" s="142"/>
      <c r="AE165" s="142"/>
      <c r="AF165" s="142"/>
      <c r="AG165" s="142"/>
      <c r="AH165" s="142"/>
      <c r="AI165" s="142"/>
      <c r="AJ165" s="142"/>
      <c r="AK165" s="142"/>
      <c r="AL165" s="142"/>
      <c r="AM165" s="142"/>
      <c r="AN165" s="142"/>
      <c r="AO165" s="142"/>
      <c r="AP165" s="142"/>
      <c r="AQ165" s="142"/>
      <c r="AR165" s="142"/>
      <c r="AS165" s="142"/>
    </row>
    <row r="166" spans="1:45" x14ac:dyDescent="0.25">
      <c r="A166" s="142"/>
      <c r="B166" s="142"/>
      <c r="C166" s="142"/>
      <c r="D166" s="142"/>
      <c r="E166" s="142"/>
      <c r="F166" s="142"/>
      <c r="G166" s="142"/>
      <c r="H166" s="142"/>
      <c r="I166" s="142"/>
      <c r="J166" s="142"/>
      <c r="K166" s="142"/>
      <c r="L166" s="142"/>
      <c r="M166" s="142"/>
      <c r="N166" s="142"/>
      <c r="O166" s="142"/>
      <c r="P166" s="142"/>
      <c r="Q166" s="142"/>
      <c r="R166" s="142"/>
      <c r="S166" s="142"/>
      <c r="T166" s="142"/>
      <c r="U166" s="142"/>
      <c r="V166" s="142"/>
      <c r="W166" s="142"/>
      <c r="X166" s="142"/>
      <c r="Y166" s="142"/>
      <c r="Z166" s="142"/>
      <c r="AA166" s="142"/>
      <c r="AB166" s="142"/>
      <c r="AC166" s="142"/>
      <c r="AD166" s="142"/>
      <c r="AE166" s="142"/>
      <c r="AF166" s="142"/>
      <c r="AG166" s="142"/>
      <c r="AH166" s="142"/>
      <c r="AI166" s="142"/>
      <c r="AJ166" s="142"/>
      <c r="AK166" s="142"/>
      <c r="AL166" s="142"/>
      <c r="AM166" s="142"/>
      <c r="AN166" s="142"/>
      <c r="AO166" s="142"/>
      <c r="AP166" s="142"/>
      <c r="AQ166" s="142"/>
      <c r="AR166" s="142"/>
      <c r="AS166" s="142"/>
    </row>
    <row r="167" spans="1:45" x14ac:dyDescent="0.25">
      <c r="A167" s="142"/>
      <c r="B167" s="142"/>
      <c r="C167" s="142"/>
      <c r="D167" s="142"/>
      <c r="E167" s="142"/>
      <c r="F167" s="142"/>
      <c r="G167" s="142"/>
      <c r="H167" s="142"/>
      <c r="I167" s="142"/>
      <c r="J167" s="142"/>
      <c r="K167" s="142"/>
      <c r="L167" s="142"/>
      <c r="M167" s="142"/>
      <c r="N167" s="142"/>
      <c r="O167" s="142"/>
      <c r="P167" s="142"/>
      <c r="Q167" s="142"/>
      <c r="R167" s="142"/>
      <c r="S167" s="142"/>
      <c r="T167" s="142"/>
      <c r="U167" s="142"/>
      <c r="V167" s="142"/>
      <c r="W167" s="142"/>
      <c r="X167" s="142"/>
      <c r="Y167" s="142"/>
      <c r="Z167" s="142"/>
      <c r="AA167" s="142"/>
      <c r="AB167" s="142"/>
      <c r="AC167" s="142"/>
      <c r="AD167" s="142"/>
      <c r="AE167" s="142"/>
      <c r="AF167" s="142"/>
      <c r="AG167" s="142"/>
      <c r="AH167" s="142"/>
      <c r="AI167" s="142"/>
      <c r="AJ167" s="142"/>
      <c r="AK167" s="142"/>
      <c r="AL167" s="142"/>
      <c r="AM167" s="142"/>
      <c r="AN167" s="142"/>
      <c r="AO167" s="142"/>
      <c r="AP167" s="142"/>
      <c r="AQ167" s="142"/>
      <c r="AR167" s="142"/>
      <c r="AS167" s="142"/>
    </row>
    <row r="168" spans="1:45" x14ac:dyDescent="0.25">
      <c r="A168" s="142"/>
      <c r="B168" s="142"/>
      <c r="C168" s="142"/>
      <c r="D168" s="142"/>
      <c r="E168" s="142"/>
      <c r="F168" s="142"/>
      <c r="G168" s="142"/>
      <c r="H168" s="142"/>
      <c r="I168" s="142"/>
      <c r="J168" s="142"/>
      <c r="K168" s="142"/>
      <c r="L168" s="142"/>
      <c r="M168" s="142"/>
      <c r="N168" s="142"/>
      <c r="O168" s="142"/>
      <c r="P168" s="142"/>
      <c r="Q168" s="142"/>
      <c r="R168" s="142"/>
      <c r="S168" s="142"/>
      <c r="T168" s="142"/>
      <c r="U168" s="142"/>
      <c r="V168" s="142"/>
      <c r="W168" s="142"/>
      <c r="X168" s="142"/>
      <c r="Y168" s="142"/>
      <c r="Z168" s="142"/>
      <c r="AA168" s="142"/>
      <c r="AB168" s="142"/>
      <c r="AC168" s="142"/>
      <c r="AD168" s="142"/>
      <c r="AE168" s="142"/>
      <c r="AF168" s="142"/>
      <c r="AG168" s="142"/>
      <c r="AH168" s="142"/>
      <c r="AI168" s="142"/>
      <c r="AJ168" s="142"/>
      <c r="AK168" s="142"/>
      <c r="AL168" s="142"/>
      <c r="AM168" s="142"/>
      <c r="AN168" s="142"/>
      <c r="AO168" s="142"/>
      <c r="AP168" s="142"/>
      <c r="AQ168" s="142"/>
      <c r="AR168" s="142"/>
      <c r="AS168" s="142"/>
    </row>
    <row r="169" spans="1:45" x14ac:dyDescent="0.25">
      <c r="A169" s="142"/>
      <c r="B169" s="142"/>
      <c r="C169" s="142"/>
      <c r="D169" s="142"/>
      <c r="E169" s="142"/>
      <c r="F169" s="142"/>
      <c r="G169" s="142"/>
      <c r="H169" s="142"/>
      <c r="I169" s="142"/>
      <c r="J169" s="142"/>
      <c r="K169" s="142"/>
      <c r="L169" s="142"/>
      <c r="M169" s="142"/>
      <c r="N169" s="142"/>
      <c r="O169" s="142"/>
      <c r="P169" s="142"/>
      <c r="Q169" s="142"/>
      <c r="R169" s="142"/>
      <c r="S169" s="142"/>
      <c r="T169" s="142"/>
      <c r="U169" s="142"/>
      <c r="V169" s="142"/>
      <c r="W169" s="142"/>
      <c r="X169" s="142"/>
      <c r="Y169" s="142"/>
      <c r="Z169" s="142"/>
      <c r="AA169" s="142"/>
      <c r="AB169" s="142"/>
      <c r="AC169" s="142"/>
      <c r="AD169" s="142"/>
      <c r="AE169" s="142"/>
      <c r="AF169" s="142"/>
      <c r="AG169" s="142"/>
      <c r="AH169" s="142"/>
      <c r="AI169" s="142"/>
      <c r="AJ169" s="142"/>
      <c r="AK169" s="142"/>
      <c r="AL169" s="142"/>
      <c r="AM169" s="142"/>
      <c r="AN169" s="142"/>
      <c r="AO169" s="142"/>
      <c r="AP169" s="142"/>
      <c r="AQ169" s="142"/>
      <c r="AR169" s="142"/>
      <c r="AS169" s="142"/>
    </row>
    <row r="170" spans="1:45" x14ac:dyDescent="0.25">
      <c r="A170" s="142"/>
      <c r="B170" s="142"/>
      <c r="C170" s="142"/>
      <c r="D170" s="142"/>
      <c r="E170" s="142"/>
      <c r="F170" s="142"/>
      <c r="G170" s="142"/>
      <c r="H170" s="142"/>
      <c r="I170" s="142"/>
      <c r="J170" s="142"/>
      <c r="K170" s="142"/>
      <c r="L170" s="142"/>
      <c r="M170" s="142"/>
      <c r="N170" s="142"/>
      <c r="O170" s="142"/>
      <c r="P170" s="142"/>
      <c r="Q170" s="142"/>
      <c r="R170" s="142"/>
      <c r="S170" s="142"/>
      <c r="T170" s="142"/>
      <c r="U170" s="142"/>
      <c r="V170" s="142"/>
      <c r="W170" s="142"/>
      <c r="X170" s="142"/>
      <c r="Y170" s="142"/>
      <c r="Z170" s="142"/>
      <c r="AA170" s="142"/>
      <c r="AB170" s="142"/>
      <c r="AC170" s="142"/>
      <c r="AD170" s="142"/>
      <c r="AE170" s="142"/>
      <c r="AF170" s="142"/>
      <c r="AG170" s="142"/>
      <c r="AH170" s="142"/>
      <c r="AI170" s="142"/>
      <c r="AJ170" s="142"/>
      <c r="AK170" s="142"/>
      <c r="AL170" s="142"/>
      <c r="AM170" s="142"/>
      <c r="AN170" s="142"/>
      <c r="AO170" s="142"/>
      <c r="AP170" s="142"/>
      <c r="AQ170" s="142"/>
      <c r="AR170" s="142"/>
      <c r="AS170" s="142"/>
    </row>
    <row r="171" spans="1:45" x14ac:dyDescent="0.25">
      <c r="A171" s="142"/>
      <c r="B171" s="142"/>
      <c r="C171" s="142"/>
      <c r="D171" s="142"/>
      <c r="E171" s="142"/>
      <c r="F171" s="142"/>
      <c r="G171" s="142"/>
      <c r="H171" s="142"/>
      <c r="I171" s="142"/>
      <c r="J171" s="142"/>
      <c r="K171" s="142"/>
      <c r="L171" s="142"/>
      <c r="M171" s="142"/>
      <c r="N171" s="142"/>
      <c r="O171" s="142"/>
      <c r="P171" s="142"/>
      <c r="Q171" s="142"/>
      <c r="R171" s="142"/>
      <c r="S171" s="142"/>
      <c r="T171" s="142"/>
      <c r="U171" s="142"/>
      <c r="V171" s="142"/>
      <c r="W171" s="142"/>
      <c r="X171" s="142"/>
      <c r="Y171" s="142"/>
      <c r="Z171" s="142"/>
      <c r="AA171" s="142"/>
      <c r="AB171" s="142"/>
      <c r="AC171" s="142"/>
      <c r="AD171" s="142"/>
      <c r="AE171" s="142"/>
      <c r="AF171" s="142"/>
      <c r="AG171" s="142"/>
      <c r="AH171" s="142"/>
      <c r="AI171" s="142"/>
      <c r="AJ171" s="142"/>
      <c r="AK171" s="142"/>
      <c r="AL171" s="142"/>
      <c r="AM171" s="142"/>
      <c r="AN171" s="142"/>
      <c r="AO171" s="142"/>
      <c r="AP171" s="142"/>
      <c r="AQ171" s="142"/>
      <c r="AR171" s="142"/>
      <c r="AS171" s="142"/>
    </row>
    <row r="172" spans="1:45" x14ac:dyDescent="0.25">
      <c r="A172" s="142"/>
      <c r="B172" s="142"/>
      <c r="C172" s="142"/>
      <c r="D172" s="142"/>
      <c r="E172" s="142"/>
      <c r="F172" s="142"/>
      <c r="G172" s="142"/>
      <c r="H172" s="142"/>
      <c r="I172" s="142"/>
      <c r="J172" s="142"/>
      <c r="K172" s="142"/>
      <c r="L172" s="142"/>
      <c r="M172" s="142"/>
      <c r="N172" s="142"/>
      <c r="O172" s="142"/>
      <c r="P172" s="142"/>
      <c r="Q172" s="142"/>
      <c r="R172" s="142"/>
      <c r="S172" s="142"/>
      <c r="T172" s="142"/>
      <c r="U172" s="142"/>
      <c r="V172" s="142"/>
      <c r="W172" s="142"/>
      <c r="X172" s="142"/>
      <c r="Y172" s="142"/>
      <c r="Z172" s="142"/>
      <c r="AA172" s="142"/>
      <c r="AB172" s="142"/>
      <c r="AC172" s="142"/>
      <c r="AD172" s="142"/>
      <c r="AE172" s="142"/>
      <c r="AF172" s="142"/>
      <c r="AG172" s="142"/>
      <c r="AH172" s="142"/>
      <c r="AI172" s="142"/>
      <c r="AJ172" s="142"/>
      <c r="AK172" s="142"/>
      <c r="AL172" s="142"/>
      <c r="AM172" s="142"/>
      <c r="AN172" s="142"/>
      <c r="AO172" s="142"/>
      <c r="AP172" s="142"/>
      <c r="AQ172" s="142"/>
      <c r="AR172" s="142"/>
      <c r="AS172" s="142"/>
    </row>
    <row r="173" spans="1:45" x14ac:dyDescent="0.25">
      <c r="A173" s="142"/>
      <c r="B173" s="142"/>
      <c r="C173" s="142"/>
      <c r="D173" s="142"/>
      <c r="E173" s="142"/>
      <c r="F173" s="142"/>
      <c r="G173" s="142"/>
      <c r="H173" s="142"/>
      <c r="I173" s="142"/>
      <c r="J173" s="142"/>
      <c r="K173" s="142"/>
      <c r="L173" s="142"/>
      <c r="M173" s="142"/>
      <c r="N173" s="142"/>
      <c r="O173" s="142"/>
      <c r="P173" s="142"/>
      <c r="Q173" s="142"/>
      <c r="R173" s="142"/>
      <c r="S173" s="142"/>
      <c r="T173" s="142"/>
      <c r="U173" s="142"/>
      <c r="V173" s="142"/>
      <c r="W173" s="142"/>
      <c r="X173" s="142"/>
      <c r="Y173" s="142"/>
      <c r="Z173" s="142"/>
      <c r="AA173" s="142"/>
      <c r="AB173" s="142"/>
      <c r="AC173" s="142"/>
      <c r="AD173" s="142"/>
      <c r="AE173" s="142"/>
      <c r="AF173" s="142"/>
      <c r="AG173" s="142"/>
      <c r="AH173" s="142"/>
      <c r="AI173" s="142"/>
      <c r="AJ173" s="142"/>
      <c r="AK173" s="142"/>
      <c r="AL173" s="142"/>
      <c r="AM173" s="142"/>
      <c r="AN173" s="142"/>
      <c r="AO173" s="142"/>
      <c r="AP173" s="142"/>
      <c r="AQ173" s="142"/>
      <c r="AR173" s="142"/>
      <c r="AS173" s="142"/>
    </row>
    <row r="174" spans="1:45" x14ac:dyDescent="0.25">
      <c r="A174" s="142"/>
      <c r="B174" s="142"/>
      <c r="C174" s="142"/>
      <c r="D174" s="142"/>
      <c r="E174" s="142"/>
      <c r="F174" s="142"/>
      <c r="G174" s="142"/>
      <c r="H174" s="142"/>
      <c r="I174" s="142"/>
      <c r="J174" s="142"/>
      <c r="K174" s="142"/>
      <c r="L174" s="142"/>
      <c r="M174" s="142"/>
      <c r="N174" s="142"/>
      <c r="O174" s="142"/>
      <c r="P174" s="142"/>
      <c r="Q174" s="142"/>
      <c r="R174" s="142"/>
      <c r="S174" s="142"/>
      <c r="T174" s="142"/>
      <c r="U174" s="142"/>
      <c r="V174" s="142"/>
      <c r="W174" s="142"/>
      <c r="X174" s="142"/>
      <c r="Y174" s="142"/>
      <c r="Z174" s="142"/>
      <c r="AA174" s="142"/>
      <c r="AB174" s="142"/>
      <c r="AC174" s="142"/>
      <c r="AD174" s="142"/>
      <c r="AE174" s="142"/>
      <c r="AF174" s="142"/>
      <c r="AG174" s="142"/>
      <c r="AH174" s="142"/>
      <c r="AI174" s="142"/>
      <c r="AJ174" s="142"/>
      <c r="AK174" s="142"/>
      <c r="AL174" s="142"/>
      <c r="AM174" s="142"/>
      <c r="AN174" s="142"/>
      <c r="AO174" s="142"/>
      <c r="AP174" s="142"/>
      <c r="AQ174" s="142"/>
      <c r="AR174" s="142"/>
      <c r="AS174" s="142"/>
    </row>
    <row r="175" spans="1:45" x14ac:dyDescent="0.25">
      <c r="A175" s="142"/>
      <c r="B175" s="142"/>
      <c r="C175" s="142"/>
      <c r="D175" s="142"/>
      <c r="E175" s="142"/>
      <c r="F175" s="142"/>
      <c r="G175" s="142"/>
      <c r="H175" s="142"/>
      <c r="I175" s="142"/>
      <c r="J175" s="142"/>
      <c r="K175" s="142"/>
      <c r="L175" s="142"/>
      <c r="M175" s="142"/>
      <c r="N175" s="142"/>
      <c r="O175" s="142"/>
      <c r="P175" s="142"/>
      <c r="Q175" s="142"/>
      <c r="R175" s="142"/>
      <c r="S175" s="142"/>
      <c r="T175" s="142"/>
      <c r="U175" s="142"/>
      <c r="V175" s="142"/>
      <c r="W175" s="142"/>
      <c r="X175" s="142"/>
      <c r="Y175" s="142"/>
      <c r="Z175" s="142"/>
      <c r="AA175" s="142"/>
      <c r="AB175" s="142"/>
      <c r="AC175" s="142"/>
      <c r="AD175" s="142"/>
      <c r="AE175" s="142"/>
      <c r="AF175" s="142"/>
      <c r="AG175" s="142"/>
      <c r="AH175" s="142"/>
      <c r="AI175" s="142"/>
      <c r="AJ175" s="142"/>
      <c r="AK175" s="142"/>
      <c r="AL175" s="142"/>
      <c r="AM175" s="142"/>
      <c r="AN175" s="142"/>
      <c r="AO175" s="142"/>
      <c r="AP175" s="142"/>
      <c r="AQ175" s="142"/>
      <c r="AR175" s="142"/>
      <c r="AS175" s="142"/>
    </row>
    <row r="176" spans="1:45" x14ac:dyDescent="0.25">
      <c r="A176" s="142"/>
      <c r="B176" s="142"/>
      <c r="C176" s="142"/>
      <c r="D176" s="142"/>
      <c r="E176" s="142"/>
      <c r="F176" s="142"/>
      <c r="G176" s="142"/>
      <c r="H176" s="142"/>
      <c r="I176" s="142"/>
      <c r="J176" s="142"/>
      <c r="K176" s="142"/>
      <c r="L176" s="142"/>
      <c r="M176" s="142"/>
      <c r="N176" s="142"/>
      <c r="O176" s="142"/>
      <c r="P176" s="142"/>
      <c r="Q176" s="142"/>
      <c r="R176" s="142"/>
      <c r="S176" s="142"/>
      <c r="T176" s="142"/>
      <c r="U176" s="142"/>
      <c r="V176" s="142"/>
      <c r="W176" s="142"/>
      <c r="X176" s="142"/>
      <c r="Y176" s="142"/>
      <c r="Z176" s="142"/>
      <c r="AA176" s="142"/>
      <c r="AB176" s="142"/>
      <c r="AC176" s="142"/>
      <c r="AD176" s="142"/>
      <c r="AE176" s="142"/>
      <c r="AF176" s="142"/>
      <c r="AG176" s="142"/>
      <c r="AH176" s="142"/>
      <c r="AI176" s="142"/>
      <c r="AJ176" s="142"/>
      <c r="AK176" s="142"/>
      <c r="AL176" s="142"/>
      <c r="AM176" s="142"/>
      <c r="AN176" s="142"/>
      <c r="AO176" s="142"/>
      <c r="AP176" s="142"/>
      <c r="AQ176" s="142"/>
      <c r="AR176" s="142"/>
      <c r="AS176" s="142"/>
    </row>
    <row r="177" spans="1:45" x14ac:dyDescent="0.25">
      <c r="A177" s="142"/>
      <c r="B177" s="142"/>
      <c r="C177" s="142"/>
      <c r="D177" s="142"/>
      <c r="E177" s="142"/>
      <c r="F177" s="142"/>
      <c r="G177" s="142"/>
      <c r="H177" s="142"/>
      <c r="I177" s="142"/>
      <c r="J177" s="142"/>
      <c r="K177" s="142"/>
      <c r="L177" s="142"/>
      <c r="M177" s="142"/>
      <c r="N177" s="142"/>
      <c r="O177" s="142"/>
      <c r="P177" s="142"/>
      <c r="Q177" s="142"/>
      <c r="R177" s="142"/>
      <c r="S177" s="142"/>
      <c r="T177" s="142"/>
      <c r="U177" s="142"/>
      <c r="V177" s="142"/>
      <c r="W177" s="142"/>
      <c r="X177" s="142"/>
      <c r="Y177" s="142"/>
      <c r="Z177" s="142"/>
      <c r="AA177" s="142"/>
      <c r="AB177" s="142"/>
      <c r="AC177" s="142"/>
      <c r="AD177" s="142"/>
      <c r="AE177" s="142"/>
      <c r="AF177" s="142"/>
      <c r="AG177" s="142"/>
      <c r="AH177" s="142"/>
      <c r="AI177" s="142"/>
      <c r="AJ177" s="142"/>
      <c r="AK177" s="142"/>
      <c r="AL177" s="142"/>
      <c r="AM177" s="142"/>
      <c r="AN177" s="142"/>
      <c r="AO177" s="142"/>
      <c r="AP177" s="142"/>
      <c r="AQ177" s="142"/>
      <c r="AR177" s="142"/>
      <c r="AS177" s="142"/>
    </row>
    <row r="178" spans="1:45" x14ac:dyDescent="0.25">
      <c r="A178" s="142"/>
      <c r="B178" s="142"/>
      <c r="C178" s="142"/>
      <c r="D178" s="142"/>
      <c r="E178" s="142"/>
      <c r="F178" s="142"/>
      <c r="G178" s="142"/>
      <c r="H178" s="142"/>
      <c r="I178" s="142"/>
      <c r="J178" s="142"/>
      <c r="K178" s="142"/>
      <c r="L178" s="142"/>
      <c r="M178" s="142"/>
      <c r="N178" s="142"/>
      <c r="O178" s="142"/>
      <c r="P178" s="142"/>
      <c r="Q178" s="142"/>
      <c r="R178" s="142"/>
      <c r="S178" s="142"/>
      <c r="T178" s="142"/>
      <c r="U178" s="142"/>
      <c r="V178" s="142"/>
      <c r="W178" s="142"/>
      <c r="X178" s="142"/>
      <c r="Y178" s="142"/>
      <c r="Z178" s="142"/>
      <c r="AA178" s="142"/>
      <c r="AB178" s="142"/>
      <c r="AC178" s="142"/>
      <c r="AD178" s="142"/>
      <c r="AE178" s="142"/>
      <c r="AF178" s="142"/>
      <c r="AG178" s="142"/>
      <c r="AH178" s="142"/>
      <c r="AI178" s="142"/>
      <c r="AJ178" s="142"/>
      <c r="AK178" s="142"/>
      <c r="AL178" s="142"/>
      <c r="AM178" s="142"/>
      <c r="AN178" s="142"/>
      <c r="AO178" s="142"/>
      <c r="AP178" s="142"/>
      <c r="AQ178" s="142"/>
      <c r="AR178" s="142"/>
      <c r="AS178" s="142"/>
    </row>
    <row r="179" spans="1:45" x14ac:dyDescent="0.25">
      <c r="A179" s="142"/>
      <c r="B179" s="142"/>
      <c r="C179" s="142"/>
      <c r="D179" s="142"/>
      <c r="E179" s="142"/>
      <c r="F179" s="142"/>
      <c r="G179" s="142"/>
      <c r="H179" s="142"/>
      <c r="I179" s="142"/>
      <c r="J179" s="142"/>
      <c r="K179" s="142"/>
      <c r="L179" s="142"/>
      <c r="M179" s="142"/>
      <c r="N179" s="142"/>
      <c r="O179" s="142"/>
      <c r="P179" s="142"/>
      <c r="Q179" s="142"/>
      <c r="R179" s="142"/>
      <c r="S179" s="142"/>
      <c r="T179" s="142"/>
      <c r="U179" s="142"/>
      <c r="V179" s="142"/>
      <c r="W179" s="142"/>
      <c r="X179" s="142"/>
      <c r="Y179" s="142"/>
      <c r="Z179" s="142"/>
      <c r="AA179" s="142"/>
      <c r="AB179" s="142"/>
      <c r="AC179" s="142"/>
      <c r="AD179" s="142"/>
      <c r="AE179" s="142"/>
      <c r="AF179" s="142"/>
      <c r="AG179" s="142"/>
      <c r="AH179" s="142"/>
      <c r="AI179" s="142"/>
      <c r="AJ179" s="142"/>
      <c r="AK179" s="142"/>
      <c r="AL179" s="142"/>
      <c r="AM179" s="142"/>
      <c r="AN179" s="142"/>
      <c r="AO179" s="142"/>
      <c r="AP179" s="142"/>
      <c r="AQ179" s="142"/>
      <c r="AR179" s="142"/>
      <c r="AS179" s="142"/>
    </row>
    <row r="180" spans="1:45" x14ac:dyDescent="0.25">
      <c r="A180" s="142"/>
      <c r="B180" s="142"/>
      <c r="C180" s="142"/>
      <c r="D180" s="142"/>
      <c r="E180" s="142"/>
      <c r="F180" s="142"/>
      <c r="G180" s="142"/>
      <c r="H180" s="142"/>
      <c r="I180" s="142"/>
      <c r="J180" s="142"/>
      <c r="K180" s="142"/>
      <c r="L180" s="142"/>
      <c r="M180" s="142"/>
      <c r="N180" s="142"/>
      <c r="O180" s="142"/>
      <c r="P180" s="142"/>
      <c r="Q180" s="142"/>
      <c r="R180" s="142"/>
      <c r="S180" s="142"/>
      <c r="T180" s="142"/>
      <c r="U180" s="142"/>
      <c r="V180" s="142"/>
      <c r="W180" s="142"/>
      <c r="X180" s="142"/>
      <c r="Y180" s="142"/>
      <c r="Z180" s="142"/>
      <c r="AA180" s="142"/>
      <c r="AB180" s="142"/>
      <c r="AC180" s="142"/>
      <c r="AD180" s="142"/>
      <c r="AE180" s="142"/>
      <c r="AF180" s="142"/>
      <c r="AG180" s="142"/>
      <c r="AH180" s="142"/>
      <c r="AI180" s="142"/>
      <c r="AJ180" s="142"/>
      <c r="AK180" s="142"/>
      <c r="AL180" s="142"/>
      <c r="AM180" s="142"/>
      <c r="AN180" s="142"/>
      <c r="AO180" s="142"/>
      <c r="AP180" s="142"/>
      <c r="AQ180" s="142"/>
      <c r="AR180" s="142"/>
      <c r="AS180" s="142"/>
    </row>
    <row r="181" spans="1:45" x14ac:dyDescent="0.25">
      <c r="A181" s="142"/>
      <c r="B181" s="142"/>
      <c r="C181" s="142"/>
      <c r="D181" s="142"/>
      <c r="E181" s="142"/>
      <c r="F181" s="142"/>
      <c r="G181" s="142"/>
      <c r="H181" s="142"/>
      <c r="I181" s="142"/>
      <c r="J181" s="142"/>
      <c r="K181" s="142"/>
      <c r="L181" s="142"/>
      <c r="M181" s="142"/>
      <c r="N181" s="142"/>
      <c r="O181" s="142"/>
      <c r="P181" s="142"/>
      <c r="Q181" s="142"/>
      <c r="R181" s="142"/>
      <c r="S181" s="142"/>
      <c r="T181" s="142"/>
      <c r="U181" s="142"/>
      <c r="V181" s="142"/>
      <c r="W181" s="142"/>
      <c r="X181" s="142"/>
      <c r="Y181" s="142"/>
      <c r="Z181" s="142"/>
      <c r="AA181" s="142"/>
      <c r="AB181" s="142"/>
      <c r="AC181" s="142"/>
      <c r="AD181" s="142"/>
      <c r="AE181" s="142"/>
      <c r="AF181" s="142"/>
      <c r="AG181" s="142"/>
      <c r="AH181" s="142"/>
      <c r="AI181" s="142"/>
      <c r="AJ181" s="142"/>
      <c r="AK181" s="142"/>
      <c r="AL181" s="142"/>
      <c r="AM181" s="142"/>
      <c r="AN181" s="142"/>
      <c r="AO181" s="142"/>
      <c r="AP181" s="142"/>
      <c r="AQ181" s="142"/>
      <c r="AR181" s="142"/>
      <c r="AS181" s="142"/>
    </row>
    <row r="182" spans="1:45" x14ac:dyDescent="0.25">
      <c r="A182" s="142"/>
      <c r="B182" s="142"/>
      <c r="C182" s="142"/>
      <c r="D182" s="142"/>
      <c r="E182" s="142"/>
      <c r="F182" s="142"/>
      <c r="G182" s="142"/>
      <c r="H182" s="142"/>
      <c r="I182" s="142"/>
      <c r="J182" s="142"/>
      <c r="K182" s="142"/>
      <c r="L182" s="142"/>
      <c r="M182" s="142"/>
      <c r="N182" s="142"/>
      <c r="O182" s="142"/>
      <c r="P182" s="142"/>
      <c r="Q182" s="142"/>
      <c r="R182" s="142"/>
      <c r="S182" s="142"/>
      <c r="T182" s="142"/>
      <c r="U182" s="142"/>
      <c r="V182" s="142"/>
      <c r="W182" s="142"/>
      <c r="X182" s="142"/>
      <c r="Y182" s="142"/>
      <c r="Z182" s="142"/>
      <c r="AA182" s="142"/>
      <c r="AB182" s="142"/>
      <c r="AC182" s="142"/>
      <c r="AD182" s="142"/>
      <c r="AE182" s="142"/>
      <c r="AF182" s="142"/>
      <c r="AG182" s="142"/>
      <c r="AH182" s="142"/>
      <c r="AI182" s="142"/>
      <c r="AJ182" s="142"/>
      <c r="AK182" s="142"/>
      <c r="AL182" s="142"/>
      <c r="AM182" s="142"/>
      <c r="AN182" s="142"/>
      <c r="AO182" s="142"/>
      <c r="AP182" s="142"/>
      <c r="AQ182" s="142"/>
      <c r="AR182" s="142"/>
      <c r="AS182" s="142"/>
    </row>
    <row r="183" spans="1:45" x14ac:dyDescent="0.25">
      <c r="A183" s="142"/>
      <c r="B183" s="142"/>
      <c r="C183" s="142"/>
      <c r="D183" s="142"/>
      <c r="E183" s="142"/>
      <c r="F183" s="142"/>
      <c r="G183" s="142"/>
      <c r="H183" s="142"/>
      <c r="I183" s="142"/>
      <c r="J183" s="142"/>
      <c r="K183" s="142"/>
      <c r="L183" s="142"/>
      <c r="M183" s="142"/>
      <c r="N183" s="142"/>
      <c r="O183" s="142"/>
      <c r="P183" s="142"/>
      <c r="Q183" s="142"/>
      <c r="R183" s="142"/>
      <c r="S183" s="142"/>
      <c r="T183" s="142"/>
      <c r="U183" s="142"/>
      <c r="V183" s="142"/>
      <c r="W183" s="142"/>
      <c r="X183" s="142"/>
      <c r="Y183" s="142"/>
      <c r="Z183" s="142"/>
      <c r="AA183" s="142"/>
      <c r="AB183" s="142"/>
      <c r="AC183" s="142"/>
      <c r="AD183" s="142"/>
      <c r="AE183" s="142"/>
      <c r="AF183" s="142"/>
      <c r="AG183" s="142"/>
      <c r="AH183" s="142"/>
      <c r="AI183" s="142"/>
      <c r="AJ183" s="142"/>
      <c r="AK183" s="142"/>
      <c r="AL183" s="142"/>
      <c r="AM183" s="142"/>
      <c r="AN183" s="142"/>
      <c r="AO183" s="142"/>
      <c r="AP183" s="142"/>
      <c r="AQ183" s="142"/>
      <c r="AR183" s="142"/>
      <c r="AS183" s="142"/>
    </row>
    <row r="184" spans="1:45" x14ac:dyDescent="0.25">
      <c r="A184" s="142"/>
      <c r="B184" s="142"/>
      <c r="C184" s="142"/>
      <c r="D184" s="142"/>
      <c r="E184" s="142"/>
      <c r="F184" s="142"/>
      <c r="G184" s="142"/>
      <c r="H184" s="142"/>
      <c r="I184" s="142"/>
      <c r="J184" s="142"/>
      <c r="K184" s="142"/>
      <c r="L184" s="142"/>
      <c r="M184" s="142"/>
      <c r="N184" s="142"/>
      <c r="O184" s="142"/>
      <c r="P184" s="142"/>
      <c r="Q184" s="142"/>
      <c r="R184" s="142"/>
      <c r="S184" s="142"/>
      <c r="T184" s="142"/>
      <c r="U184" s="142"/>
      <c r="V184" s="142"/>
      <c r="W184" s="142"/>
      <c r="X184" s="142"/>
      <c r="Y184" s="142"/>
      <c r="Z184" s="142"/>
      <c r="AA184" s="142"/>
      <c r="AB184" s="142"/>
      <c r="AC184" s="142"/>
      <c r="AD184" s="142"/>
      <c r="AE184" s="142"/>
      <c r="AF184" s="142"/>
      <c r="AG184" s="142"/>
      <c r="AH184" s="142"/>
      <c r="AI184" s="142"/>
      <c r="AJ184" s="142"/>
      <c r="AK184" s="142"/>
      <c r="AL184" s="142"/>
      <c r="AM184" s="142"/>
      <c r="AN184" s="142"/>
      <c r="AO184" s="142"/>
      <c r="AP184" s="142"/>
      <c r="AQ184" s="142"/>
      <c r="AR184" s="142"/>
      <c r="AS184" s="142"/>
    </row>
    <row r="185" spans="1:45" x14ac:dyDescent="0.25">
      <c r="A185" s="142"/>
      <c r="B185" s="142"/>
      <c r="C185" s="142"/>
      <c r="D185" s="142"/>
      <c r="E185" s="142"/>
      <c r="F185" s="142"/>
      <c r="G185" s="142"/>
      <c r="H185" s="142"/>
      <c r="I185" s="142"/>
      <c r="J185" s="142"/>
      <c r="K185" s="142"/>
      <c r="L185" s="142"/>
      <c r="M185" s="142"/>
      <c r="N185" s="142"/>
      <c r="O185" s="142"/>
      <c r="P185" s="142"/>
      <c r="Q185" s="142"/>
      <c r="R185" s="142"/>
      <c r="S185" s="142"/>
      <c r="T185" s="142"/>
      <c r="U185" s="142"/>
      <c r="V185" s="142"/>
      <c r="W185" s="142"/>
      <c r="X185" s="142"/>
      <c r="Y185" s="142"/>
      <c r="Z185" s="142"/>
      <c r="AA185" s="142"/>
      <c r="AB185" s="142"/>
      <c r="AC185" s="142"/>
      <c r="AD185" s="142"/>
      <c r="AE185" s="142"/>
      <c r="AF185" s="142"/>
      <c r="AG185" s="142"/>
      <c r="AH185" s="142"/>
      <c r="AI185" s="142"/>
      <c r="AJ185" s="142"/>
      <c r="AK185" s="142"/>
      <c r="AL185" s="142"/>
      <c r="AM185" s="142"/>
      <c r="AN185" s="142"/>
      <c r="AO185" s="142"/>
      <c r="AP185" s="142"/>
      <c r="AQ185" s="142"/>
      <c r="AR185" s="142"/>
      <c r="AS185" s="142"/>
    </row>
    <row r="186" spans="1:45" x14ac:dyDescent="0.25">
      <c r="A186" s="142"/>
      <c r="B186" s="142"/>
      <c r="C186" s="142"/>
      <c r="D186" s="142"/>
      <c r="E186" s="142"/>
      <c r="F186" s="142"/>
      <c r="G186" s="142"/>
      <c r="H186" s="142"/>
      <c r="I186" s="142"/>
      <c r="J186" s="142"/>
      <c r="K186" s="142"/>
      <c r="L186" s="142"/>
      <c r="M186" s="142"/>
      <c r="N186" s="142"/>
      <c r="O186" s="142"/>
      <c r="P186" s="142"/>
      <c r="Q186" s="142"/>
      <c r="R186" s="142"/>
      <c r="S186" s="142"/>
      <c r="T186" s="142"/>
      <c r="U186" s="142"/>
      <c r="V186" s="142"/>
      <c r="W186" s="142"/>
      <c r="X186" s="142"/>
      <c r="Y186" s="142"/>
      <c r="Z186" s="142"/>
      <c r="AA186" s="142"/>
      <c r="AB186" s="142"/>
      <c r="AC186" s="142"/>
      <c r="AD186" s="142"/>
      <c r="AE186" s="142"/>
      <c r="AF186" s="142"/>
      <c r="AG186" s="142"/>
      <c r="AH186" s="142"/>
      <c r="AI186" s="142"/>
      <c r="AJ186" s="142"/>
      <c r="AK186" s="142"/>
      <c r="AL186" s="142"/>
      <c r="AM186" s="142"/>
      <c r="AN186" s="142"/>
      <c r="AO186" s="142"/>
      <c r="AP186" s="142"/>
      <c r="AQ186" s="142"/>
      <c r="AR186" s="142"/>
      <c r="AS186" s="142"/>
    </row>
    <row r="187" spans="1:45" x14ac:dyDescent="0.25">
      <c r="A187" s="142"/>
      <c r="B187" s="142"/>
      <c r="C187" s="142"/>
      <c r="D187" s="142"/>
      <c r="E187" s="142"/>
      <c r="F187" s="142"/>
      <c r="G187" s="142"/>
      <c r="H187" s="142"/>
      <c r="I187" s="142"/>
      <c r="J187" s="142"/>
      <c r="K187" s="142"/>
      <c r="L187" s="142"/>
      <c r="M187" s="142"/>
      <c r="N187" s="142"/>
      <c r="O187" s="142"/>
      <c r="P187" s="142"/>
      <c r="Q187" s="142"/>
      <c r="R187" s="142"/>
      <c r="S187" s="142"/>
      <c r="T187" s="142"/>
      <c r="U187" s="142"/>
      <c r="V187" s="142"/>
      <c r="W187" s="142"/>
      <c r="X187" s="142"/>
      <c r="Y187" s="142"/>
      <c r="Z187" s="142"/>
      <c r="AA187" s="142"/>
      <c r="AB187" s="142"/>
      <c r="AC187" s="142"/>
      <c r="AD187" s="142"/>
      <c r="AE187" s="142"/>
      <c r="AF187" s="142"/>
      <c r="AG187" s="142"/>
      <c r="AH187" s="142"/>
      <c r="AI187" s="142"/>
      <c r="AJ187" s="142"/>
      <c r="AK187" s="142"/>
      <c r="AL187" s="142"/>
      <c r="AM187" s="142"/>
      <c r="AN187" s="142"/>
      <c r="AO187" s="142"/>
      <c r="AP187" s="142"/>
      <c r="AQ187" s="142"/>
      <c r="AR187" s="142"/>
      <c r="AS187" s="142"/>
    </row>
    <row r="188" spans="1:45" x14ac:dyDescent="0.25">
      <c r="A188" s="142"/>
      <c r="B188" s="142"/>
      <c r="C188" s="142"/>
      <c r="D188" s="142"/>
      <c r="E188" s="142"/>
      <c r="F188" s="142"/>
      <c r="G188" s="142"/>
      <c r="H188" s="142"/>
      <c r="I188" s="142"/>
      <c r="J188" s="142"/>
      <c r="K188" s="142"/>
      <c r="L188" s="142"/>
      <c r="M188" s="142"/>
      <c r="N188" s="142"/>
      <c r="O188" s="142"/>
      <c r="P188" s="142"/>
      <c r="Q188" s="142"/>
      <c r="R188" s="142"/>
      <c r="S188" s="142"/>
      <c r="T188" s="142"/>
      <c r="U188" s="142"/>
      <c r="V188" s="142"/>
      <c r="W188" s="142"/>
      <c r="X188" s="142"/>
      <c r="Y188" s="142"/>
      <c r="Z188" s="142"/>
      <c r="AA188" s="142"/>
      <c r="AB188" s="142"/>
      <c r="AC188" s="142"/>
      <c r="AD188" s="142"/>
      <c r="AE188" s="142"/>
      <c r="AF188" s="142"/>
      <c r="AG188" s="142"/>
      <c r="AH188" s="142"/>
      <c r="AI188" s="142"/>
      <c r="AJ188" s="142"/>
      <c r="AK188" s="142"/>
      <c r="AL188" s="142"/>
      <c r="AM188" s="142"/>
      <c r="AN188" s="142"/>
      <c r="AO188" s="142"/>
      <c r="AP188" s="142"/>
      <c r="AQ188" s="142"/>
      <c r="AR188" s="142"/>
      <c r="AS188" s="142"/>
    </row>
    <row r="189" spans="1:45" x14ac:dyDescent="0.25">
      <c r="A189" s="142"/>
      <c r="B189" s="142"/>
      <c r="C189" s="142"/>
      <c r="D189" s="142"/>
      <c r="E189" s="142"/>
      <c r="F189" s="142"/>
      <c r="G189" s="142"/>
      <c r="H189" s="142"/>
      <c r="I189" s="142"/>
      <c r="J189" s="142"/>
      <c r="K189" s="142"/>
      <c r="L189" s="142"/>
      <c r="M189" s="142"/>
      <c r="N189" s="142"/>
      <c r="O189" s="142"/>
      <c r="P189" s="142"/>
      <c r="Q189" s="142"/>
      <c r="R189" s="142"/>
      <c r="S189" s="142"/>
      <c r="T189" s="142"/>
      <c r="U189" s="142"/>
      <c r="V189" s="142"/>
      <c r="W189" s="142"/>
      <c r="X189" s="142"/>
      <c r="Y189" s="142"/>
      <c r="Z189" s="142"/>
      <c r="AA189" s="142"/>
      <c r="AB189" s="142"/>
      <c r="AC189" s="142"/>
      <c r="AD189" s="142"/>
      <c r="AE189" s="142"/>
      <c r="AF189" s="142"/>
      <c r="AG189" s="142"/>
      <c r="AH189" s="142"/>
      <c r="AI189" s="142"/>
      <c r="AJ189" s="142"/>
      <c r="AK189" s="142"/>
      <c r="AL189" s="142"/>
      <c r="AM189" s="142"/>
      <c r="AN189" s="142"/>
      <c r="AO189" s="142"/>
      <c r="AP189" s="142"/>
      <c r="AQ189" s="142"/>
      <c r="AR189" s="142"/>
      <c r="AS189" s="142"/>
    </row>
    <row r="190" spans="1:45" x14ac:dyDescent="0.25">
      <c r="A190" s="142"/>
      <c r="B190" s="142"/>
      <c r="C190" s="142"/>
      <c r="D190" s="142"/>
      <c r="E190" s="142"/>
      <c r="F190" s="142"/>
      <c r="G190" s="142"/>
      <c r="H190" s="142"/>
      <c r="I190" s="142"/>
      <c r="J190" s="142"/>
      <c r="K190" s="142"/>
      <c r="L190" s="142"/>
      <c r="M190" s="142"/>
      <c r="N190" s="142"/>
      <c r="O190" s="142"/>
      <c r="P190" s="142"/>
      <c r="Q190" s="142"/>
      <c r="R190" s="142"/>
      <c r="S190" s="142"/>
      <c r="T190" s="142"/>
      <c r="U190" s="142"/>
      <c r="V190" s="142"/>
      <c r="W190" s="142"/>
      <c r="X190" s="142"/>
      <c r="Y190" s="142"/>
      <c r="Z190" s="142"/>
      <c r="AA190" s="142"/>
      <c r="AB190" s="142"/>
      <c r="AC190" s="142"/>
      <c r="AD190" s="142"/>
      <c r="AE190" s="142"/>
      <c r="AF190" s="142"/>
      <c r="AG190" s="142"/>
      <c r="AH190" s="142"/>
      <c r="AI190" s="142"/>
      <c r="AJ190" s="142"/>
      <c r="AK190" s="142"/>
      <c r="AL190" s="142"/>
      <c r="AM190" s="142"/>
      <c r="AN190" s="142"/>
      <c r="AO190" s="142"/>
      <c r="AP190" s="142"/>
      <c r="AQ190" s="142"/>
      <c r="AR190" s="142"/>
      <c r="AS190" s="142"/>
    </row>
    <row r="191" spans="1:45" x14ac:dyDescent="0.25">
      <c r="A191" s="142"/>
      <c r="B191" s="142"/>
      <c r="C191" s="142"/>
      <c r="D191" s="142"/>
      <c r="E191" s="142"/>
      <c r="F191" s="142"/>
      <c r="G191" s="142"/>
      <c r="H191" s="142"/>
      <c r="I191" s="142"/>
      <c r="J191" s="142"/>
      <c r="K191" s="142"/>
      <c r="L191" s="142"/>
      <c r="M191" s="142"/>
      <c r="N191" s="142"/>
      <c r="O191" s="142"/>
      <c r="P191" s="142"/>
      <c r="Q191" s="142"/>
      <c r="R191" s="142"/>
      <c r="S191" s="142"/>
      <c r="T191" s="142"/>
      <c r="U191" s="142"/>
      <c r="V191" s="142"/>
      <c r="W191" s="142"/>
      <c r="X191" s="142"/>
      <c r="Y191" s="142"/>
      <c r="Z191" s="142"/>
      <c r="AA191" s="142"/>
      <c r="AB191" s="142"/>
      <c r="AC191" s="142"/>
      <c r="AD191" s="142"/>
      <c r="AE191" s="142"/>
      <c r="AF191" s="142"/>
      <c r="AG191" s="142"/>
      <c r="AH191" s="142"/>
      <c r="AI191" s="142"/>
      <c r="AJ191" s="142"/>
      <c r="AK191" s="142"/>
      <c r="AL191" s="142"/>
      <c r="AM191" s="142"/>
      <c r="AN191" s="142"/>
      <c r="AO191" s="142"/>
      <c r="AP191" s="142"/>
      <c r="AQ191" s="142"/>
      <c r="AR191" s="142"/>
      <c r="AS191" s="142"/>
    </row>
    <row r="192" spans="1:45" x14ac:dyDescent="0.25">
      <c r="A192" s="142"/>
      <c r="B192" s="142"/>
      <c r="C192" s="142"/>
      <c r="D192" s="142"/>
      <c r="E192" s="142"/>
      <c r="F192" s="142"/>
      <c r="G192" s="142"/>
      <c r="H192" s="142"/>
      <c r="I192" s="142"/>
      <c r="J192" s="142"/>
      <c r="K192" s="142"/>
      <c r="L192" s="142"/>
      <c r="M192" s="142"/>
      <c r="N192" s="142"/>
      <c r="O192" s="142"/>
      <c r="P192" s="142"/>
      <c r="Q192" s="142"/>
      <c r="R192" s="142"/>
      <c r="S192" s="142"/>
      <c r="T192" s="142"/>
      <c r="U192" s="142"/>
      <c r="V192" s="142"/>
      <c r="W192" s="142"/>
      <c r="X192" s="142"/>
      <c r="Y192" s="142"/>
      <c r="Z192" s="142"/>
      <c r="AA192" s="142"/>
      <c r="AB192" s="142"/>
      <c r="AC192" s="142"/>
      <c r="AD192" s="142"/>
      <c r="AE192" s="142"/>
      <c r="AF192" s="142"/>
      <c r="AG192" s="142"/>
      <c r="AH192" s="142"/>
      <c r="AI192" s="142"/>
      <c r="AJ192" s="142"/>
      <c r="AK192" s="142"/>
      <c r="AL192" s="142"/>
      <c r="AM192" s="142"/>
      <c r="AN192" s="142"/>
      <c r="AO192" s="142"/>
      <c r="AP192" s="142"/>
      <c r="AQ192" s="142"/>
      <c r="AR192" s="142"/>
      <c r="AS192" s="142"/>
    </row>
    <row r="193" spans="1:45" x14ac:dyDescent="0.25">
      <c r="A193" s="142"/>
      <c r="B193" s="142"/>
      <c r="C193" s="142"/>
      <c r="D193" s="142"/>
      <c r="E193" s="142"/>
      <c r="F193" s="142"/>
      <c r="G193" s="142"/>
      <c r="H193" s="142"/>
      <c r="I193" s="142"/>
      <c r="J193" s="142"/>
      <c r="K193" s="142"/>
      <c r="L193" s="142"/>
      <c r="M193" s="142"/>
      <c r="N193" s="142"/>
      <c r="O193" s="142"/>
      <c r="P193" s="142"/>
      <c r="Q193" s="142"/>
      <c r="R193" s="142"/>
      <c r="S193" s="142"/>
      <c r="T193" s="142"/>
      <c r="U193" s="142"/>
      <c r="V193" s="142"/>
      <c r="W193" s="142"/>
      <c r="X193" s="142"/>
      <c r="Y193" s="142"/>
      <c r="Z193" s="142"/>
      <c r="AA193" s="142"/>
      <c r="AB193" s="142"/>
      <c r="AC193" s="142"/>
      <c r="AD193" s="142"/>
      <c r="AE193" s="142"/>
      <c r="AF193" s="142"/>
      <c r="AG193" s="142"/>
      <c r="AH193" s="142"/>
      <c r="AI193" s="142"/>
      <c r="AJ193" s="142"/>
      <c r="AK193" s="142"/>
      <c r="AL193" s="142"/>
      <c r="AM193" s="142"/>
      <c r="AN193" s="142"/>
      <c r="AO193" s="142"/>
      <c r="AP193" s="142"/>
      <c r="AQ193" s="142"/>
      <c r="AR193" s="142"/>
      <c r="AS193" s="142"/>
    </row>
    <row r="194" spans="1:45" x14ac:dyDescent="0.25">
      <c r="A194" s="142"/>
      <c r="B194" s="142"/>
      <c r="C194" s="142"/>
      <c r="D194" s="142"/>
      <c r="E194" s="142"/>
      <c r="F194" s="142"/>
      <c r="G194" s="142"/>
      <c r="H194" s="142"/>
      <c r="I194" s="142"/>
      <c r="J194" s="142"/>
      <c r="K194" s="142"/>
      <c r="L194" s="142"/>
      <c r="M194" s="142"/>
      <c r="N194" s="142"/>
      <c r="O194" s="142"/>
      <c r="P194" s="142"/>
      <c r="Q194" s="142"/>
      <c r="R194" s="142"/>
      <c r="S194" s="142"/>
      <c r="T194" s="142"/>
      <c r="U194" s="142"/>
      <c r="V194" s="142"/>
      <c r="W194" s="142"/>
      <c r="X194" s="142"/>
      <c r="Y194" s="142"/>
      <c r="Z194" s="142"/>
      <c r="AA194" s="142"/>
      <c r="AB194" s="142"/>
      <c r="AC194" s="142"/>
      <c r="AD194" s="142"/>
      <c r="AE194" s="142"/>
      <c r="AF194" s="142"/>
      <c r="AG194" s="142"/>
      <c r="AH194" s="142"/>
      <c r="AI194" s="142"/>
      <c r="AJ194" s="142"/>
      <c r="AK194" s="142"/>
      <c r="AL194" s="142"/>
      <c r="AM194" s="142"/>
      <c r="AN194" s="142"/>
      <c r="AO194" s="142"/>
      <c r="AP194" s="142"/>
      <c r="AQ194" s="142"/>
      <c r="AR194" s="142"/>
      <c r="AS194" s="142"/>
    </row>
    <row r="195" spans="1:45" x14ac:dyDescent="0.25">
      <c r="A195" s="142"/>
      <c r="B195" s="142"/>
      <c r="C195" s="142"/>
      <c r="D195" s="142"/>
      <c r="E195" s="142"/>
      <c r="F195" s="142"/>
      <c r="G195" s="142"/>
      <c r="H195" s="142"/>
      <c r="I195" s="142"/>
      <c r="J195" s="142"/>
      <c r="K195" s="142"/>
      <c r="L195" s="142"/>
      <c r="M195" s="142"/>
      <c r="N195" s="142"/>
      <c r="O195" s="142"/>
      <c r="P195" s="142"/>
      <c r="Q195" s="142"/>
      <c r="R195" s="142"/>
      <c r="S195" s="142"/>
      <c r="T195" s="142"/>
      <c r="U195" s="142"/>
      <c r="V195" s="142"/>
      <c r="W195" s="142"/>
      <c r="X195" s="142"/>
      <c r="Y195" s="142"/>
      <c r="Z195" s="142"/>
      <c r="AA195" s="142"/>
      <c r="AB195" s="142"/>
      <c r="AC195" s="142"/>
      <c r="AD195" s="142"/>
      <c r="AE195" s="142"/>
      <c r="AF195" s="142"/>
      <c r="AG195" s="142"/>
      <c r="AH195" s="142"/>
      <c r="AI195" s="142"/>
      <c r="AJ195" s="142"/>
      <c r="AK195" s="142"/>
      <c r="AL195" s="142"/>
      <c r="AM195" s="142"/>
      <c r="AN195" s="142"/>
      <c r="AO195" s="142"/>
      <c r="AP195" s="142"/>
      <c r="AQ195" s="142"/>
      <c r="AR195" s="142"/>
      <c r="AS195" s="142"/>
    </row>
    <row r="196" spans="1:45" x14ac:dyDescent="0.25">
      <c r="A196" s="142"/>
      <c r="B196" s="142"/>
      <c r="C196" s="142"/>
      <c r="D196" s="142"/>
      <c r="E196" s="142"/>
      <c r="F196" s="142"/>
      <c r="G196" s="142"/>
      <c r="H196" s="142"/>
      <c r="I196" s="142"/>
      <c r="J196" s="142"/>
      <c r="K196" s="142"/>
      <c r="L196" s="142"/>
      <c r="M196" s="142"/>
      <c r="N196" s="142"/>
      <c r="O196" s="142"/>
      <c r="P196" s="142"/>
      <c r="Q196" s="142"/>
      <c r="R196" s="142"/>
      <c r="S196" s="142"/>
      <c r="T196" s="142"/>
      <c r="U196" s="142"/>
      <c r="V196" s="142"/>
      <c r="W196" s="142"/>
      <c r="X196" s="142"/>
      <c r="Y196" s="142"/>
      <c r="Z196" s="142"/>
      <c r="AA196" s="142"/>
      <c r="AB196" s="142"/>
      <c r="AC196" s="142"/>
      <c r="AD196" s="142"/>
      <c r="AE196" s="142"/>
      <c r="AF196" s="142"/>
      <c r="AG196" s="142"/>
      <c r="AH196" s="142"/>
      <c r="AI196" s="142"/>
      <c r="AJ196" s="142"/>
      <c r="AK196" s="142"/>
      <c r="AL196" s="142"/>
      <c r="AM196" s="142"/>
      <c r="AN196" s="142"/>
      <c r="AO196" s="142"/>
      <c r="AP196" s="142"/>
      <c r="AQ196" s="142"/>
      <c r="AR196" s="142"/>
      <c r="AS196" s="142"/>
    </row>
    <row r="197" spans="1:45" x14ac:dyDescent="0.25">
      <c r="A197" s="142"/>
      <c r="B197" s="142"/>
      <c r="C197" s="142"/>
      <c r="D197" s="142"/>
      <c r="E197" s="142"/>
      <c r="F197" s="142"/>
      <c r="G197" s="142"/>
      <c r="H197" s="142"/>
      <c r="I197" s="142"/>
      <c r="J197" s="142"/>
      <c r="K197" s="142"/>
      <c r="L197" s="142"/>
      <c r="M197" s="142"/>
      <c r="N197" s="142"/>
      <c r="O197" s="142"/>
      <c r="P197" s="142"/>
      <c r="Q197" s="142"/>
      <c r="R197" s="142"/>
      <c r="S197" s="142"/>
      <c r="T197" s="142"/>
      <c r="U197" s="142"/>
      <c r="V197" s="142"/>
      <c r="W197" s="142"/>
      <c r="X197" s="142"/>
      <c r="Y197" s="142"/>
      <c r="Z197" s="142"/>
      <c r="AA197" s="142"/>
      <c r="AB197" s="142"/>
      <c r="AC197" s="142"/>
      <c r="AD197" s="142"/>
      <c r="AE197" s="142"/>
      <c r="AF197" s="142"/>
      <c r="AG197" s="142"/>
      <c r="AH197" s="142"/>
      <c r="AI197" s="142"/>
      <c r="AJ197" s="142"/>
      <c r="AK197" s="142"/>
      <c r="AL197" s="142"/>
      <c r="AM197" s="142"/>
      <c r="AN197" s="142"/>
      <c r="AO197" s="142"/>
      <c r="AP197" s="142"/>
      <c r="AQ197" s="142"/>
      <c r="AR197" s="142"/>
      <c r="AS197" s="142"/>
    </row>
    <row r="198" spans="1:45" x14ac:dyDescent="0.25">
      <c r="A198" s="142"/>
      <c r="B198" s="142"/>
      <c r="C198" s="142"/>
      <c r="D198" s="142"/>
      <c r="E198" s="142"/>
      <c r="F198" s="142"/>
      <c r="G198" s="142"/>
      <c r="H198" s="142"/>
      <c r="I198" s="142"/>
      <c r="J198" s="142"/>
      <c r="K198" s="142"/>
      <c r="L198" s="142"/>
      <c r="M198" s="142"/>
      <c r="N198" s="142"/>
      <c r="O198" s="142"/>
      <c r="P198" s="142"/>
      <c r="Q198" s="142"/>
      <c r="R198" s="142"/>
      <c r="S198" s="142"/>
      <c r="T198" s="142"/>
      <c r="U198" s="142"/>
      <c r="V198" s="142"/>
      <c r="W198" s="142"/>
      <c r="X198" s="142"/>
      <c r="Y198" s="142"/>
      <c r="Z198" s="142"/>
      <c r="AA198" s="142"/>
      <c r="AB198" s="142"/>
      <c r="AC198" s="142"/>
      <c r="AD198" s="142"/>
      <c r="AE198" s="142"/>
      <c r="AF198" s="142"/>
      <c r="AG198" s="142"/>
      <c r="AH198" s="142"/>
      <c r="AI198" s="142"/>
      <c r="AJ198" s="142"/>
      <c r="AK198" s="142"/>
      <c r="AL198" s="142"/>
      <c r="AM198" s="142"/>
      <c r="AN198" s="142"/>
      <c r="AO198" s="142"/>
      <c r="AP198" s="142"/>
      <c r="AQ198" s="142"/>
      <c r="AR198" s="142"/>
      <c r="AS198" s="142"/>
    </row>
  </sheetData>
  <sheetProtection password="CE58" sheet="1" insertRows="0"/>
  <conditionalFormatting sqref="F1:AR9 F14:AR25">
    <cfRule type="expression" dxfId="14" priority="3">
      <formula>F$3=0</formula>
    </cfRule>
  </conditionalFormatting>
  <conditionalFormatting sqref="F10:AR13">
    <cfRule type="expression" dxfId="13" priority="1">
      <formula>F$3=0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134"/>
  <sheetViews>
    <sheetView showGridLines="0" zoomScale="80" zoomScaleNormal="80" workbookViewId="0">
      <pane ySplit="1" topLeftCell="A2" activePane="bottomLeft" state="frozen"/>
      <selection activeCell="K32" sqref="K32"/>
      <selection pane="bottomLeft" activeCell="B1" sqref="B1"/>
    </sheetView>
  </sheetViews>
  <sheetFormatPr defaultColWidth="0" defaultRowHeight="15" x14ac:dyDescent="0.25"/>
  <cols>
    <col min="1" max="1" width="3" style="115" customWidth="1"/>
    <col min="2" max="2" width="62.28515625" style="115" customWidth="1"/>
    <col min="3" max="3" width="10.7109375" style="115" bestFit="1" customWidth="1"/>
    <col min="4" max="4" width="18.5703125" style="115" customWidth="1"/>
    <col min="5" max="5" width="3.28515625" style="115" customWidth="1"/>
    <col min="6" max="25" width="10.42578125" style="115" customWidth="1"/>
    <col min="26" max="44" width="9.140625" style="115" customWidth="1"/>
    <col min="45" max="45" width="3.42578125" style="115" customWidth="1"/>
    <col min="46" max="16384" width="9.140625" style="115" hidden="1"/>
  </cols>
  <sheetData>
    <row r="1" spans="1:45" s="3" customFormat="1" x14ac:dyDescent="0.25">
      <c r="B1" s="54" t="s">
        <v>115</v>
      </c>
      <c r="C1" s="55"/>
      <c r="D1" s="55"/>
      <c r="E1" s="56"/>
      <c r="F1" s="57">
        <f>'Investment Scenario'!E12</f>
        <v>0</v>
      </c>
      <c r="G1" s="57">
        <f>'Investment Scenario'!F12</f>
        <v>1</v>
      </c>
      <c r="H1" s="57">
        <f>'Investment Scenario'!G12</f>
        <v>2</v>
      </c>
      <c r="I1" s="57">
        <f>'Investment Scenario'!H12</f>
        <v>3</v>
      </c>
      <c r="J1" s="57">
        <f>'Investment Scenario'!I12</f>
        <v>4</v>
      </c>
      <c r="K1" s="57">
        <f>'Investment Scenario'!J12</f>
        <v>5</v>
      </c>
      <c r="L1" s="57">
        <f>'Investment Scenario'!K12</f>
        <v>6</v>
      </c>
      <c r="M1" s="57">
        <f>'Investment Scenario'!L12</f>
        <v>7</v>
      </c>
      <c r="N1" s="57">
        <f>'Investment Scenario'!M12</f>
        <v>8</v>
      </c>
      <c r="O1" s="57">
        <f>'Investment Scenario'!N12</f>
        <v>9</v>
      </c>
      <c r="P1" s="57">
        <f>'Investment Scenario'!O12</f>
        <v>10</v>
      </c>
      <c r="Q1" s="57">
        <f>'Investment Scenario'!P12</f>
        <v>11</v>
      </c>
      <c r="R1" s="57">
        <f>'Investment Scenario'!Q12</f>
        <v>12</v>
      </c>
      <c r="S1" s="57">
        <f>'Investment Scenario'!R12</f>
        <v>13</v>
      </c>
      <c r="T1" s="57">
        <f>'Investment Scenario'!S12</f>
        <v>14</v>
      </c>
      <c r="U1" s="57">
        <f>'Investment Scenario'!T12</f>
        <v>15</v>
      </c>
      <c r="V1" s="57">
        <f>'Investment Scenario'!U12</f>
        <v>16</v>
      </c>
      <c r="W1" s="57">
        <f>'Investment Scenario'!V12</f>
        <v>17</v>
      </c>
      <c r="X1" s="57">
        <f>'Investment Scenario'!W12</f>
        <v>18</v>
      </c>
      <c r="Y1" s="57">
        <f>'Investment Scenario'!X12</f>
        <v>19</v>
      </c>
      <c r="Z1" s="57">
        <f>'Investment Scenario'!Y12</f>
        <v>20</v>
      </c>
      <c r="AA1" s="57">
        <f>'Investment Scenario'!Z12</f>
        <v>21</v>
      </c>
      <c r="AB1" s="57">
        <f>'Investment Scenario'!AA12</f>
        <v>22</v>
      </c>
      <c r="AC1" s="57">
        <f>'Investment Scenario'!AB12</f>
        <v>23</v>
      </c>
      <c r="AD1" s="57">
        <f>'Investment Scenario'!AC12</f>
        <v>24</v>
      </c>
      <c r="AE1" s="57">
        <f>'Investment Scenario'!AD12</f>
        <v>25</v>
      </c>
      <c r="AF1" s="57">
        <f>'Investment Scenario'!AE12</f>
        <v>26</v>
      </c>
      <c r="AG1" s="57">
        <f>'Investment Scenario'!AF12</f>
        <v>27</v>
      </c>
      <c r="AH1" s="57">
        <f>'Investment Scenario'!AG12</f>
        <v>28</v>
      </c>
      <c r="AI1" s="57">
        <f>'Investment Scenario'!AH12</f>
        <v>29</v>
      </c>
      <c r="AJ1" s="57">
        <f>'Investment Scenario'!AI12</f>
        <v>30</v>
      </c>
      <c r="AK1" s="57">
        <f>'Investment Scenario'!AJ12</f>
        <v>31</v>
      </c>
      <c r="AL1" s="57">
        <f>'Investment Scenario'!AK12</f>
        <v>32</v>
      </c>
      <c r="AM1" s="57">
        <f>'Investment Scenario'!AL12</f>
        <v>33</v>
      </c>
      <c r="AN1" s="57">
        <f>'Investment Scenario'!AM12</f>
        <v>34</v>
      </c>
      <c r="AO1" s="57">
        <f>'Investment Scenario'!AN12</f>
        <v>35</v>
      </c>
      <c r="AP1" s="57">
        <f>'Investment Scenario'!AO12</f>
        <v>36</v>
      </c>
      <c r="AQ1" s="57">
        <f>'Investment Scenario'!AP12</f>
        <v>37</v>
      </c>
      <c r="AR1" s="57">
        <f>'Investment Scenario'!AQ12</f>
        <v>38</v>
      </c>
    </row>
    <row r="2" spans="1:45" s="3" customFormat="1" x14ac:dyDescent="0.25">
      <c r="B2" s="58"/>
      <c r="C2" s="59"/>
      <c r="D2" s="59"/>
      <c r="E2" s="13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</row>
    <row r="3" spans="1:45" s="3" customFormat="1" x14ac:dyDescent="0.25">
      <c r="A3" s="59"/>
      <c r="B3" s="61" t="s">
        <v>4</v>
      </c>
      <c r="C3" s="62" t="s">
        <v>116</v>
      </c>
      <c r="D3" s="63"/>
      <c r="E3" s="64"/>
      <c r="F3" s="5">
        <f>'Investment Scenario'!E14</f>
        <v>0</v>
      </c>
      <c r="G3" s="5">
        <f>'Investment Scenario'!F14</f>
        <v>0</v>
      </c>
      <c r="H3" s="5">
        <f>'Investment Scenario'!G14</f>
        <v>0</v>
      </c>
      <c r="I3" s="5">
        <f>'Investment Scenario'!H14</f>
        <v>0</v>
      </c>
      <c r="J3" s="5">
        <f>'Investment Scenario'!I14</f>
        <v>0</v>
      </c>
      <c r="K3" s="5">
        <f>'Investment Scenario'!J14</f>
        <v>0</v>
      </c>
      <c r="L3" s="5">
        <f>'Investment Scenario'!K14</f>
        <v>0</v>
      </c>
      <c r="M3" s="5">
        <f>'Investment Scenario'!L14</f>
        <v>0</v>
      </c>
      <c r="N3" s="5">
        <f>'Investment Scenario'!M14</f>
        <v>0</v>
      </c>
      <c r="O3" s="5">
        <f>'Investment Scenario'!N14</f>
        <v>0</v>
      </c>
      <c r="P3" s="5">
        <f>'Investment Scenario'!O14</f>
        <v>0</v>
      </c>
      <c r="Q3" s="5">
        <f>'Investment Scenario'!P14</f>
        <v>0</v>
      </c>
      <c r="R3" s="5">
        <f>'Investment Scenario'!Q14</f>
        <v>0</v>
      </c>
      <c r="S3" s="5">
        <f>'Investment Scenario'!R14</f>
        <v>0</v>
      </c>
      <c r="T3" s="5">
        <f>'Investment Scenario'!S14</f>
        <v>0</v>
      </c>
      <c r="U3" s="5">
        <f>'Investment Scenario'!T14</f>
        <v>0</v>
      </c>
      <c r="V3" s="5">
        <f>'Investment Scenario'!U14</f>
        <v>0</v>
      </c>
      <c r="W3" s="5">
        <f>'Investment Scenario'!V14</f>
        <v>0</v>
      </c>
      <c r="X3" s="5">
        <f>'Investment Scenario'!W14</f>
        <v>0</v>
      </c>
      <c r="Y3" s="5">
        <f>'Investment Scenario'!X14</f>
        <v>0</v>
      </c>
      <c r="Z3" s="5">
        <f>'Investment Scenario'!Y14</f>
        <v>0</v>
      </c>
      <c r="AA3" s="5">
        <f>'Investment Scenario'!Z14</f>
        <v>0</v>
      </c>
      <c r="AB3" s="5">
        <f>'Investment Scenario'!AA14</f>
        <v>0</v>
      </c>
      <c r="AC3" s="5">
        <f>'Investment Scenario'!AB14</f>
        <v>0</v>
      </c>
      <c r="AD3" s="5">
        <f>'Investment Scenario'!AC14</f>
        <v>0</v>
      </c>
      <c r="AE3" s="5">
        <f>'Investment Scenario'!AD14</f>
        <v>0</v>
      </c>
      <c r="AF3" s="5">
        <f>'Investment Scenario'!AE14</f>
        <v>0</v>
      </c>
      <c r="AG3" s="5">
        <f>'Investment Scenario'!AF14</f>
        <v>0</v>
      </c>
      <c r="AH3" s="5">
        <f>'Investment Scenario'!AG14</f>
        <v>0</v>
      </c>
      <c r="AI3" s="5">
        <f>'Investment Scenario'!AH14</f>
        <v>0</v>
      </c>
      <c r="AJ3" s="5">
        <f>'Investment Scenario'!AI14</f>
        <v>0</v>
      </c>
      <c r="AK3" s="5">
        <f>'Investment Scenario'!AJ14</f>
        <v>0</v>
      </c>
      <c r="AL3" s="5">
        <f>'Investment Scenario'!AK14</f>
        <v>0</v>
      </c>
      <c r="AM3" s="5">
        <f>'Investment Scenario'!AL14</f>
        <v>0</v>
      </c>
      <c r="AN3" s="5">
        <f>'Investment Scenario'!AM14</f>
        <v>0</v>
      </c>
      <c r="AO3" s="5">
        <f>'Investment Scenario'!AN14</f>
        <v>0</v>
      </c>
      <c r="AP3" s="5">
        <f>'Investment Scenario'!AO14</f>
        <v>0</v>
      </c>
      <c r="AQ3" s="5">
        <f>'Investment Scenario'!AP14</f>
        <v>0</v>
      </c>
      <c r="AR3" s="5">
        <f>'Investment Scenario'!AQ14</f>
        <v>0</v>
      </c>
      <c r="AS3" s="40"/>
    </row>
    <row r="4" spans="1:45" s="10" customFormat="1" x14ac:dyDescent="0.25">
      <c r="A4" s="13"/>
      <c r="B4" s="13"/>
      <c r="C4" s="13"/>
      <c r="D4" s="13"/>
      <c r="E4" s="13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</row>
    <row r="5" spans="1:45" s="3" customFormat="1" x14ac:dyDescent="0.25">
      <c r="A5" s="59"/>
      <c r="B5" s="148" t="s">
        <v>168</v>
      </c>
      <c r="C5" s="65" t="s">
        <v>6</v>
      </c>
      <c r="D5" s="63"/>
      <c r="E5" s="64"/>
      <c r="F5" s="4" t="str">
        <f>IF(F$3&gt;0,'Counterfactual scenario'!$B$30,"")</f>
        <v/>
      </c>
      <c r="G5" s="4" t="str">
        <f>IF(G$3&gt;0,'Counterfactual scenario'!$B$30,"")</f>
        <v/>
      </c>
      <c r="H5" s="4" t="str">
        <f>IF(H$3&gt;0,'Counterfactual scenario'!$B$30,"")</f>
        <v/>
      </c>
      <c r="I5" s="4" t="str">
        <f>IF(I$3&gt;0,'Counterfactual scenario'!$B$30,"")</f>
        <v/>
      </c>
      <c r="J5" s="4" t="str">
        <f>IF(J$3&gt;0,'Counterfactual scenario'!$B$30,"")</f>
        <v/>
      </c>
      <c r="K5" s="4" t="str">
        <f>IF(K$3&gt;0,'Counterfactual scenario'!$B$30,"")</f>
        <v/>
      </c>
      <c r="L5" s="4" t="str">
        <f>IF(L$3&gt;0,'Counterfactual scenario'!$B$30,"")</f>
        <v/>
      </c>
      <c r="M5" s="4" t="str">
        <f>IF(M$3&gt;0,'Counterfactual scenario'!$B$30,"")</f>
        <v/>
      </c>
      <c r="N5" s="4" t="str">
        <f>IF(N$3&gt;0,'Counterfactual scenario'!$B$30,"")</f>
        <v/>
      </c>
      <c r="O5" s="4" t="str">
        <f>IF(O$3&gt;0,'Counterfactual scenario'!$B$30,"")</f>
        <v/>
      </c>
      <c r="P5" s="4" t="str">
        <f>IF(P$3&gt;0,'Counterfactual scenario'!$B$30,"")</f>
        <v/>
      </c>
      <c r="Q5" s="4" t="str">
        <f>IF(Q$3&gt;0,'Counterfactual scenario'!$B$30,"")</f>
        <v/>
      </c>
      <c r="R5" s="4" t="str">
        <f>IF(R$3&gt;0,'Counterfactual scenario'!$B$30,"")</f>
        <v/>
      </c>
      <c r="S5" s="4" t="str">
        <f>IF(S$3&gt;0,'Counterfactual scenario'!$B$30,"")</f>
        <v/>
      </c>
      <c r="T5" s="4" t="str">
        <f>IF(T$3&gt;0,'Counterfactual scenario'!$B$30,"")</f>
        <v/>
      </c>
      <c r="U5" s="4" t="str">
        <f>IF(U$3&gt;0,'Counterfactual scenario'!$B$30,"")</f>
        <v/>
      </c>
      <c r="V5" s="4" t="str">
        <f>IF(V$3&gt;0,'Counterfactual scenario'!$B$30,"")</f>
        <v/>
      </c>
      <c r="W5" s="4" t="str">
        <f>IF(W$3&gt;0,'Counterfactual scenario'!$B$30,"")</f>
        <v/>
      </c>
      <c r="X5" s="4" t="str">
        <f>IF(X$3&gt;0,'Counterfactual scenario'!$B$30,"")</f>
        <v/>
      </c>
      <c r="Y5" s="4" t="str">
        <f>IF(Y$3&gt;0,'Counterfactual scenario'!$B$30,"")</f>
        <v/>
      </c>
      <c r="Z5" s="4" t="str">
        <f>IF(Z$3&gt;0,'Counterfactual scenario'!$B$30,"")</f>
        <v/>
      </c>
      <c r="AA5" s="4" t="str">
        <f>IF(AA$3&gt;0,'Counterfactual scenario'!$B$30,"")</f>
        <v/>
      </c>
      <c r="AB5" s="4" t="str">
        <f>IF(AB$3&gt;0,'Counterfactual scenario'!$B$30,"")</f>
        <v/>
      </c>
      <c r="AC5" s="4" t="str">
        <f>IF(AC$3&gt;0,'Counterfactual scenario'!$B$30,"")</f>
        <v/>
      </c>
      <c r="AD5" s="4" t="str">
        <f>IF(AD$3&gt;0,'Counterfactual scenario'!$B$30,"")</f>
        <v/>
      </c>
      <c r="AE5" s="4" t="str">
        <f>IF(AE$3&gt;0,'Counterfactual scenario'!$B$30,"")</f>
        <v/>
      </c>
      <c r="AF5" s="4" t="str">
        <f>IF(AF$3&gt;0,'Counterfactual scenario'!$B$30,"")</f>
        <v/>
      </c>
      <c r="AG5" s="4" t="str">
        <f>IF(AG$3&gt;0,'Counterfactual scenario'!$B$30,"")</f>
        <v/>
      </c>
      <c r="AH5" s="4" t="str">
        <f>IF(AH$3&gt;0,'Counterfactual scenario'!$B$30,"")</f>
        <v/>
      </c>
      <c r="AI5" s="4" t="str">
        <f>IF(AI$3&gt;0,'Counterfactual scenario'!$B$30,"")</f>
        <v/>
      </c>
      <c r="AJ5" s="4" t="str">
        <f>IF(AJ$3&gt;0,'Counterfactual scenario'!$B$30,"")</f>
        <v/>
      </c>
      <c r="AK5" s="4" t="str">
        <f>IF(AK$3&gt;0,'Counterfactual scenario'!$B$30,"")</f>
        <v/>
      </c>
      <c r="AL5" s="4" t="str">
        <f>IF(AL$3&gt;0,'Counterfactual scenario'!$B$30,"")</f>
        <v/>
      </c>
      <c r="AM5" s="4" t="str">
        <f>IF(AM$3&gt;0,'Counterfactual scenario'!$B$30,"")</f>
        <v/>
      </c>
      <c r="AN5" s="4" t="str">
        <f>IF(AN$3&gt;0,'Counterfactual scenario'!$B$30,"")</f>
        <v/>
      </c>
      <c r="AO5" s="4" t="str">
        <f>IF(AO$3&gt;0,'Counterfactual scenario'!$B$30,"")</f>
        <v/>
      </c>
      <c r="AP5" s="4" t="str">
        <f>IF(AP$3&gt;0,'Counterfactual scenario'!$B$30,"")</f>
        <v/>
      </c>
      <c r="AQ5" s="4" t="str">
        <f>IF(AQ$3&gt;0,'Counterfactual scenario'!$B$30,"")</f>
        <v/>
      </c>
      <c r="AR5" s="4" t="str">
        <f>IF(AR$3&gt;0,'Counterfactual scenario'!$B$30,"")</f>
        <v/>
      </c>
      <c r="AS5" s="40"/>
    </row>
    <row r="6" spans="1:45" s="3" customFormat="1" x14ac:dyDescent="0.25">
      <c r="B6" s="148" t="s">
        <v>146</v>
      </c>
      <c r="C6" s="65" t="s">
        <v>6</v>
      </c>
      <c r="D6" s="66"/>
      <c r="E6" s="67"/>
      <c r="F6" s="4" t="str">
        <f>IF(F$3&gt;0,'Counterfactual scenario'!E61,"")</f>
        <v/>
      </c>
      <c r="G6" s="4" t="str">
        <f>IF(G$3&gt;0,'Counterfactual scenario'!F61,"")</f>
        <v/>
      </c>
      <c r="H6" s="4" t="str">
        <f>IF(H$3&gt;0,'Counterfactual scenario'!G61,"")</f>
        <v/>
      </c>
      <c r="I6" s="4" t="str">
        <f>IF(I$3&gt;0,'Counterfactual scenario'!H61,"")</f>
        <v/>
      </c>
      <c r="J6" s="4" t="str">
        <f>IF(J$3&gt;0,'Counterfactual scenario'!I61,"")</f>
        <v/>
      </c>
      <c r="K6" s="4" t="str">
        <f>IF(K$3&gt;0,'Counterfactual scenario'!J61,"")</f>
        <v/>
      </c>
      <c r="L6" s="4" t="str">
        <f>IF(L$3&gt;0,'Counterfactual scenario'!K61,"")</f>
        <v/>
      </c>
      <c r="M6" s="4" t="str">
        <f>IF(M$3&gt;0,'Counterfactual scenario'!L61,"")</f>
        <v/>
      </c>
      <c r="N6" s="4" t="str">
        <f>IF(N$3&gt;0,'Counterfactual scenario'!M61,"")</f>
        <v/>
      </c>
      <c r="O6" s="4" t="str">
        <f>IF(O$3&gt;0,'Counterfactual scenario'!N61,"")</f>
        <v/>
      </c>
      <c r="P6" s="4" t="str">
        <f>IF(P$3&gt;0,'Counterfactual scenario'!O61,"")</f>
        <v/>
      </c>
      <c r="Q6" s="4" t="str">
        <f>IF(Q$3&gt;0,'Counterfactual scenario'!P61,"")</f>
        <v/>
      </c>
      <c r="R6" s="4" t="str">
        <f>IF(R$3&gt;0,'Counterfactual scenario'!Q61,"")</f>
        <v/>
      </c>
      <c r="S6" s="4" t="str">
        <f>IF(S$3&gt;0,'Counterfactual scenario'!R61,"")</f>
        <v/>
      </c>
      <c r="T6" s="4" t="str">
        <f>IF(T$3&gt;0,'Counterfactual scenario'!S61,"")</f>
        <v/>
      </c>
      <c r="U6" s="4" t="str">
        <f>IF(U$3&gt;0,'Counterfactual scenario'!T61,"")</f>
        <v/>
      </c>
      <c r="V6" s="4" t="str">
        <f>IF(V$3&gt;0,'Counterfactual scenario'!U61,"")</f>
        <v/>
      </c>
      <c r="W6" s="4" t="str">
        <f>IF(W$3&gt;0,'Counterfactual scenario'!V61,"")</f>
        <v/>
      </c>
      <c r="X6" s="4" t="str">
        <f>IF(X$3&gt;0,'Counterfactual scenario'!W61,"")</f>
        <v/>
      </c>
      <c r="Y6" s="4" t="str">
        <f>IF(Y$3&gt;0,'Counterfactual scenario'!X61,"")</f>
        <v/>
      </c>
      <c r="Z6" s="4" t="str">
        <f>IF(Z$3&gt;0,'Counterfactual scenario'!Y61,"")</f>
        <v/>
      </c>
      <c r="AA6" s="4" t="str">
        <f>IF(AA$3&gt;0,'Counterfactual scenario'!Z61,"")</f>
        <v/>
      </c>
      <c r="AB6" s="4" t="str">
        <f>IF(AB$3&gt;0,'Counterfactual scenario'!AA61,"")</f>
        <v/>
      </c>
      <c r="AC6" s="4" t="str">
        <f>IF(AC$3&gt;0,'Counterfactual scenario'!AB61,"")</f>
        <v/>
      </c>
      <c r="AD6" s="4" t="str">
        <f>IF(AD$3&gt;0,'Counterfactual scenario'!AC61,"")</f>
        <v/>
      </c>
      <c r="AE6" s="4" t="str">
        <f>IF(AE$3&gt;0,'Counterfactual scenario'!AD61,"")</f>
        <v/>
      </c>
      <c r="AF6" s="4" t="str">
        <f>IF(AF$3&gt;0,'Counterfactual scenario'!AE61,"")</f>
        <v/>
      </c>
      <c r="AG6" s="4" t="str">
        <f>IF(AG$3&gt;0,'Counterfactual scenario'!AF61,"")</f>
        <v/>
      </c>
      <c r="AH6" s="4" t="str">
        <f>IF(AH$3&gt;0,'Counterfactual scenario'!AG61,"")</f>
        <v/>
      </c>
      <c r="AI6" s="4" t="str">
        <f>IF(AI$3&gt;0,'Counterfactual scenario'!AH61,"")</f>
        <v/>
      </c>
      <c r="AJ6" s="4" t="str">
        <f>IF(AJ$3&gt;0,'Counterfactual scenario'!AI61,"")</f>
        <v/>
      </c>
      <c r="AK6" s="4" t="str">
        <f>IF(AK$3&gt;0,'Counterfactual scenario'!AJ61,"")</f>
        <v/>
      </c>
      <c r="AL6" s="4" t="str">
        <f>IF(AL$3&gt;0,'Counterfactual scenario'!AK61,"")</f>
        <v/>
      </c>
      <c r="AM6" s="4" t="str">
        <f>IF(AM$3&gt;0,'Counterfactual scenario'!AL61,"")</f>
        <v/>
      </c>
      <c r="AN6" s="4" t="str">
        <f>IF(AN$3&gt;0,'Counterfactual scenario'!AM61,"")</f>
        <v/>
      </c>
      <c r="AO6" s="4" t="str">
        <f>IF(AO$3&gt;0,'Counterfactual scenario'!AN61,"")</f>
        <v/>
      </c>
      <c r="AP6" s="4" t="str">
        <f>IF(AP$3&gt;0,'Counterfactual scenario'!AO61,"")</f>
        <v/>
      </c>
      <c r="AQ6" s="4" t="str">
        <f>IF(AQ$3&gt;0,'Counterfactual scenario'!AP61,"")</f>
        <v/>
      </c>
      <c r="AR6" s="4" t="str">
        <f>IF(AR$3&gt;0,'Counterfactual scenario'!AQ61,"")</f>
        <v/>
      </c>
    </row>
    <row r="7" spans="1:45" s="3" customFormat="1" x14ac:dyDescent="0.25">
      <c r="B7" s="148" t="s">
        <v>169</v>
      </c>
      <c r="C7" s="65" t="s">
        <v>6</v>
      </c>
      <c r="D7" s="66"/>
      <c r="E7" s="67"/>
      <c r="F7" s="4" t="str">
        <f>IF(F$3&gt;0,-'Counterfactual scenario'!$B$88,"")</f>
        <v/>
      </c>
      <c r="G7" s="4" t="str">
        <f>IF(G$3&gt;0,-'Counterfactual scenario'!$B$88,"")</f>
        <v/>
      </c>
      <c r="H7" s="4" t="str">
        <f>IF(H$3&gt;0,-'Counterfactual scenario'!$B$88,"")</f>
        <v/>
      </c>
      <c r="I7" s="4" t="str">
        <f>IF(I$3&gt;0,-'Counterfactual scenario'!$B$88,"")</f>
        <v/>
      </c>
      <c r="J7" s="4" t="str">
        <f>IF(J$3&gt;0,-'Counterfactual scenario'!$B$88,"")</f>
        <v/>
      </c>
      <c r="K7" s="4" t="str">
        <f>IF(K$3&gt;0,-'Counterfactual scenario'!$B$88,"")</f>
        <v/>
      </c>
      <c r="L7" s="4" t="str">
        <f>IF(L$3&gt;0,-'Counterfactual scenario'!$B$88,"")</f>
        <v/>
      </c>
      <c r="M7" s="4" t="str">
        <f>IF(M$3&gt;0,-'Counterfactual scenario'!$B$88,"")</f>
        <v/>
      </c>
      <c r="N7" s="4" t="str">
        <f>IF(N$3&gt;0,-'Counterfactual scenario'!$B$88,"")</f>
        <v/>
      </c>
      <c r="O7" s="4" t="str">
        <f>IF(O$3&gt;0,-'Counterfactual scenario'!$B$88,"")</f>
        <v/>
      </c>
      <c r="P7" s="4" t="str">
        <f>IF(P$3&gt;0,-'Counterfactual scenario'!$B$88,"")</f>
        <v/>
      </c>
      <c r="Q7" s="4" t="str">
        <f>IF(Q$3&gt;0,-'Counterfactual scenario'!$B$88,"")</f>
        <v/>
      </c>
      <c r="R7" s="4" t="str">
        <f>IF(R$3&gt;0,-'Counterfactual scenario'!$B$88,"")</f>
        <v/>
      </c>
      <c r="S7" s="4" t="str">
        <f>IF(S$3&gt;0,-'Counterfactual scenario'!$B$88,"")</f>
        <v/>
      </c>
      <c r="T7" s="4" t="str">
        <f>IF(T$3&gt;0,-'Counterfactual scenario'!$B$88,"")</f>
        <v/>
      </c>
      <c r="U7" s="4" t="str">
        <f>IF(U$3&gt;0,-'Counterfactual scenario'!$B$88,"")</f>
        <v/>
      </c>
      <c r="V7" s="4" t="str">
        <f>IF(V$3&gt;0,-'Counterfactual scenario'!$B$88,"")</f>
        <v/>
      </c>
      <c r="W7" s="4" t="str">
        <f>IF(W$3&gt;0,-'Counterfactual scenario'!$B$88,"")</f>
        <v/>
      </c>
      <c r="X7" s="4" t="str">
        <f>IF(X$3&gt;0,-'Counterfactual scenario'!$B$88,"")</f>
        <v/>
      </c>
      <c r="Y7" s="4" t="str">
        <f>IF(Y$3&gt;0,-'Counterfactual scenario'!$B$88,"")</f>
        <v/>
      </c>
      <c r="Z7" s="4" t="str">
        <f>IF(Z$3&gt;0,-'Counterfactual scenario'!$B$88,"")</f>
        <v/>
      </c>
      <c r="AA7" s="4" t="str">
        <f>IF(AA$3&gt;0,-'Counterfactual scenario'!$B$88,"")</f>
        <v/>
      </c>
      <c r="AB7" s="4" t="str">
        <f>IF(AB$3&gt;0,-'Counterfactual scenario'!$B$88,"")</f>
        <v/>
      </c>
      <c r="AC7" s="4" t="str">
        <f>IF(AC$3&gt;0,-'Counterfactual scenario'!$B$88,"")</f>
        <v/>
      </c>
      <c r="AD7" s="4" t="str">
        <f>IF(AD$3&gt;0,-'Counterfactual scenario'!$B$88,"")</f>
        <v/>
      </c>
      <c r="AE7" s="4" t="str">
        <f>IF(AE$3&gt;0,-'Counterfactual scenario'!$B$88,"")</f>
        <v/>
      </c>
      <c r="AF7" s="4" t="str">
        <f>IF(AF$3&gt;0,-'Counterfactual scenario'!$B$88,"")</f>
        <v/>
      </c>
      <c r="AG7" s="4" t="str">
        <f>IF(AG$3&gt;0,-'Counterfactual scenario'!$B$88,"")</f>
        <v/>
      </c>
      <c r="AH7" s="4" t="str">
        <f>IF(AH$3&gt;0,-'Counterfactual scenario'!$B$88,"")</f>
        <v/>
      </c>
      <c r="AI7" s="4" t="str">
        <f>IF(AI$3&gt;0,-'Counterfactual scenario'!$B$88,"")</f>
        <v/>
      </c>
      <c r="AJ7" s="4" t="str">
        <f>IF(AJ$3&gt;0,-'Counterfactual scenario'!$B$88,"")</f>
        <v/>
      </c>
      <c r="AK7" s="4" t="str">
        <f>IF(AK$3&gt;0,-'Counterfactual scenario'!$B$88,"")</f>
        <v/>
      </c>
      <c r="AL7" s="4" t="str">
        <f>IF(AL$3&gt;0,-'Counterfactual scenario'!$B$88,"")</f>
        <v/>
      </c>
      <c r="AM7" s="4" t="str">
        <f>IF(AM$3&gt;0,-'Counterfactual scenario'!$B$88,"")</f>
        <v/>
      </c>
      <c r="AN7" s="4" t="str">
        <f>IF(AN$3&gt;0,-'Counterfactual scenario'!$B$88,"")</f>
        <v/>
      </c>
      <c r="AO7" s="4" t="str">
        <f>IF(AO$3&gt;0,-'Counterfactual scenario'!$B$88,"")</f>
        <v/>
      </c>
      <c r="AP7" s="4" t="str">
        <f>IF(AP$3&gt;0,-'Counterfactual scenario'!$B$88,"")</f>
        <v/>
      </c>
      <c r="AQ7" s="4" t="str">
        <f>IF(AQ$3&gt;0,-'Counterfactual scenario'!$B$88,"")</f>
        <v/>
      </c>
      <c r="AR7" s="4" t="str">
        <f>IF(AR$3&gt;0,-'Counterfactual scenario'!$B$88,"")</f>
        <v/>
      </c>
    </row>
    <row r="8" spans="1:45" s="3" customFormat="1" x14ac:dyDescent="0.25">
      <c r="A8" s="59"/>
      <c r="B8" s="3" t="s">
        <v>150</v>
      </c>
      <c r="C8" s="65" t="s">
        <v>6</v>
      </c>
      <c r="D8" s="63"/>
      <c r="E8" s="64"/>
      <c r="F8" s="5" t="str">
        <f>IF(F$3&gt;0,+F6+F5+F7,"")</f>
        <v/>
      </c>
      <c r="G8" s="5" t="str">
        <f t="shared" ref="G8:AQ8" si="0">IF(G$3&gt;0,+G6+G5+G7,"")</f>
        <v/>
      </c>
      <c r="H8" s="5" t="str">
        <f>IF(H$3&gt;0,+H6+H5+H7,"")</f>
        <v/>
      </c>
      <c r="I8" s="5" t="str">
        <f t="shared" si="0"/>
        <v/>
      </c>
      <c r="J8" s="5" t="str">
        <f t="shared" si="0"/>
        <v/>
      </c>
      <c r="K8" s="5" t="str">
        <f t="shared" si="0"/>
        <v/>
      </c>
      <c r="L8" s="5" t="str">
        <f t="shared" si="0"/>
        <v/>
      </c>
      <c r="M8" s="5" t="str">
        <f t="shared" si="0"/>
        <v/>
      </c>
      <c r="N8" s="5" t="str">
        <f t="shared" si="0"/>
        <v/>
      </c>
      <c r="O8" s="5" t="str">
        <f t="shared" si="0"/>
        <v/>
      </c>
      <c r="P8" s="5" t="str">
        <f t="shared" si="0"/>
        <v/>
      </c>
      <c r="Q8" s="5" t="str">
        <f t="shared" si="0"/>
        <v/>
      </c>
      <c r="R8" s="5" t="str">
        <f t="shared" si="0"/>
        <v/>
      </c>
      <c r="S8" s="5" t="str">
        <f t="shared" si="0"/>
        <v/>
      </c>
      <c r="T8" s="5" t="str">
        <f t="shared" si="0"/>
        <v/>
      </c>
      <c r="U8" s="5" t="str">
        <f t="shared" si="0"/>
        <v/>
      </c>
      <c r="V8" s="5" t="str">
        <f t="shared" si="0"/>
        <v/>
      </c>
      <c r="W8" s="5" t="str">
        <f t="shared" si="0"/>
        <v/>
      </c>
      <c r="X8" s="5" t="str">
        <f t="shared" si="0"/>
        <v/>
      </c>
      <c r="Y8" s="5" t="str">
        <f t="shared" si="0"/>
        <v/>
      </c>
      <c r="Z8" s="5" t="str">
        <f t="shared" si="0"/>
        <v/>
      </c>
      <c r="AA8" s="5" t="str">
        <f t="shared" si="0"/>
        <v/>
      </c>
      <c r="AB8" s="5" t="str">
        <f t="shared" si="0"/>
        <v/>
      </c>
      <c r="AC8" s="5" t="str">
        <f t="shared" si="0"/>
        <v/>
      </c>
      <c r="AD8" s="5" t="str">
        <f t="shared" si="0"/>
        <v/>
      </c>
      <c r="AE8" s="5" t="str">
        <f t="shared" si="0"/>
        <v/>
      </c>
      <c r="AF8" s="5" t="str">
        <f t="shared" si="0"/>
        <v/>
      </c>
      <c r="AG8" s="5" t="str">
        <f t="shared" si="0"/>
        <v/>
      </c>
      <c r="AH8" s="5" t="str">
        <f t="shared" si="0"/>
        <v/>
      </c>
      <c r="AI8" s="5" t="str">
        <f t="shared" si="0"/>
        <v/>
      </c>
      <c r="AJ8" s="5" t="str">
        <f t="shared" si="0"/>
        <v/>
      </c>
      <c r="AK8" s="5" t="str">
        <f t="shared" si="0"/>
        <v/>
      </c>
      <c r="AL8" s="5" t="str">
        <f t="shared" si="0"/>
        <v/>
      </c>
      <c r="AM8" s="5" t="str">
        <f t="shared" si="0"/>
        <v/>
      </c>
      <c r="AN8" s="5" t="str">
        <f t="shared" si="0"/>
        <v/>
      </c>
      <c r="AO8" s="5" t="str">
        <f t="shared" si="0"/>
        <v/>
      </c>
      <c r="AP8" s="5" t="str">
        <f t="shared" si="0"/>
        <v/>
      </c>
      <c r="AQ8" s="5" t="str">
        <f t="shared" si="0"/>
        <v/>
      </c>
      <c r="AR8" s="5" t="str">
        <f>IF(AR$3&gt;0,+AR6+AR5+AR7,"")</f>
        <v/>
      </c>
      <c r="AS8" s="40"/>
    </row>
    <row r="9" spans="1:45" s="10" customFormat="1" x14ac:dyDescent="0.25">
      <c r="C9" s="61"/>
      <c r="F9" s="60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</row>
    <row r="10" spans="1:45" s="3" customFormat="1" x14ac:dyDescent="0.25">
      <c r="A10" s="59"/>
      <c r="B10" s="148" t="s">
        <v>170</v>
      </c>
      <c r="C10" s="65" t="s">
        <v>6</v>
      </c>
      <c r="D10" s="63"/>
      <c r="E10" s="64"/>
      <c r="F10" s="71" t="str">
        <f>IF(F$3&gt;0,'Counterfactual scenario'!$B$31,"")</f>
        <v/>
      </c>
      <c r="G10" s="71" t="str">
        <f>IF(G$3&gt;0,'Counterfactual scenario'!$B$31,"")</f>
        <v/>
      </c>
      <c r="H10" s="71" t="str">
        <f>IF(H$3&gt;0,'Counterfactual scenario'!$B$31,"")</f>
        <v/>
      </c>
      <c r="I10" s="71" t="str">
        <f>IF(I$3&gt;0,'Counterfactual scenario'!$B$31,"")</f>
        <v/>
      </c>
      <c r="J10" s="71" t="str">
        <f>IF(J$3&gt;0,'Counterfactual scenario'!$B$31,"")</f>
        <v/>
      </c>
      <c r="K10" s="71" t="str">
        <f>IF(K$3&gt;0,'Counterfactual scenario'!$B$31,"")</f>
        <v/>
      </c>
      <c r="L10" s="71" t="str">
        <f>IF(L$3&gt;0,'Counterfactual scenario'!$B$31,"")</f>
        <v/>
      </c>
      <c r="M10" s="71" t="str">
        <f>IF(M$3&gt;0,'Counterfactual scenario'!$B$31,"")</f>
        <v/>
      </c>
      <c r="N10" s="71" t="str">
        <f>IF(N$3&gt;0,'Counterfactual scenario'!$B$31,"")</f>
        <v/>
      </c>
      <c r="O10" s="71" t="str">
        <f>IF(O$3&gt;0,'Counterfactual scenario'!$B$31,"")</f>
        <v/>
      </c>
      <c r="P10" s="71" t="str">
        <f>IF(P$3&gt;0,'Counterfactual scenario'!$B$31,"")</f>
        <v/>
      </c>
      <c r="Q10" s="71" t="str">
        <f>IF(Q$3&gt;0,'Counterfactual scenario'!$B$31,"")</f>
        <v/>
      </c>
      <c r="R10" s="71" t="str">
        <f>IF(R$3&gt;0,'Counterfactual scenario'!$B$31,"")</f>
        <v/>
      </c>
      <c r="S10" s="71" t="str">
        <f>IF(S$3&gt;0,'Counterfactual scenario'!$B$31,"")</f>
        <v/>
      </c>
      <c r="T10" s="71" t="str">
        <f>IF(T$3&gt;0,'Counterfactual scenario'!$B$31,"")</f>
        <v/>
      </c>
      <c r="U10" s="71" t="str">
        <f>IF(U$3&gt;0,'Counterfactual scenario'!$B$31,"")</f>
        <v/>
      </c>
      <c r="V10" s="71" t="str">
        <f>IF(V$3&gt;0,'Counterfactual scenario'!$B$31,"")</f>
        <v/>
      </c>
      <c r="W10" s="71" t="str">
        <f>IF(W$3&gt;0,'Counterfactual scenario'!$B$31,"")</f>
        <v/>
      </c>
      <c r="X10" s="71" t="str">
        <f>IF(X$3&gt;0,'Counterfactual scenario'!$B$31,"")</f>
        <v/>
      </c>
      <c r="Y10" s="71" t="str">
        <f>IF(Y$3&gt;0,'Counterfactual scenario'!$B$31,"")</f>
        <v/>
      </c>
      <c r="Z10" s="71" t="str">
        <f>IF(Z$3&gt;0,'Counterfactual scenario'!$B$31,"")</f>
        <v/>
      </c>
      <c r="AA10" s="71" t="str">
        <f>IF(AA$3&gt;0,'Counterfactual scenario'!$B$31,"")</f>
        <v/>
      </c>
      <c r="AB10" s="71" t="str">
        <f>IF(AB$3&gt;0,'Counterfactual scenario'!$B$31,"")</f>
        <v/>
      </c>
      <c r="AC10" s="71" t="str">
        <f>IF(AC$3&gt;0,'Counterfactual scenario'!$B$31,"")</f>
        <v/>
      </c>
      <c r="AD10" s="71" t="str">
        <f>IF(AD$3&gt;0,'Counterfactual scenario'!$B$31,"")</f>
        <v/>
      </c>
      <c r="AE10" s="71" t="str">
        <f>IF(AE$3&gt;0,'Counterfactual scenario'!$B$31,"")</f>
        <v/>
      </c>
      <c r="AF10" s="71" t="str">
        <f>IF(AF$3&gt;0,'Counterfactual scenario'!$B$31,"")</f>
        <v/>
      </c>
      <c r="AG10" s="71" t="str">
        <f>IF(AG$3&gt;0,'Counterfactual scenario'!$B$31,"")</f>
        <v/>
      </c>
      <c r="AH10" s="71" t="str">
        <f>IF(AH$3&gt;0,'Counterfactual scenario'!$B$31,"")</f>
        <v/>
      </c>
      <c r="AI10" s="71" t="str">
        <f>IF(AI$3&gt;0,'Counterfactual scenario'!$B$31,"")</f>
        <v/>
      </c>
      <c r="AJ10" s="71" t="str">
        <f>IF(AJ$3&gt;0,'Counterfactual scenario'!$B$31,"")</f>
        <v/>
      </c>
      <c r="AK10" s="71" t="str">
        <f>IF(AK$3&gt;0,'Counterfactual scenario'!$B$31,"")</f>
        <v/>
      </c>
      <c r="AL10" s="71" t="str">
        <f>IF(AL$3&gt;0,'Counterfactual scenario'!$B$31,"")</f>
        <v/>
      </c>
      <c r="AM10" s="71" t="str">
        <f>IF(AM$3&gt;0,'Counterfactual scenario'!$B$31,"")</f>
        <v/>
      </c>
      <c r="AN10" s="71" t="str">
        <f>IF(AN$3&gt;0,'Counterfactual scenario'!$B$31,"")</f>
        <v/>
      </c>
      <c r="AO10" s="71" t="str">
        <f>IF(AO$3&gt;0,'Counterfactual scenario'!$B$31,"")</f>
        <v/>
      </c>
      <c r="AP10" s="71" t="str">
        <f>IF(AP$3&gt;0,'Counterfactual scenario'!$B$31,"")</f>
        <v/>
      </c>
      <c r="AQ10" s="71" t="str">
        <f>IF(AQ$3&gt;0,'Counterfactual scenario'!$B$31,"")</f>
        <v/>
      </c>
      <c r="AR10" s="71" t="str">
        <f>IF(AR$3&gt;0,'Counterfactual scenario'!$B$31,"")</f>
        <v/>
      </c>
      <c r="AS10" s="40"/>
    </row>
    <row r="11" spans="1:45" s="10" customFormat="1" x14ac:dyDescent="0.25">
      <c r="A11" s="13"/>
      <c r="B11" s="148" t="s">
        <v>153</v>
      </c>
      <c r="C11" s="65" t="s">
        <v>6</v>
      </c>
      <c r="D11" s="13"/>
      <c r="E11" s="13"/>
      <c r="F11" s="71" t="str">
        <f>IF(F$3&gt;0,'Counterfactual scenario'!E64,"")</f>
        <v/>
      </c>
      <c r="G11" s="71" t="str">
        <f>IF(G$3&gt;0,'Counterfactual scenario'!F64,"")</f>
        <v/>
      </c>
      <c r="H11" s="71" t="str">
        <f>IF(H$3&gt;0,'Counterfactual scenario'!G64,"")</f>
        <v/>
      </c>
      <c r="I11" s="71" t="str">
        <f>IF(I$3&gt;0,'Counterfactual scenario'!H64,"")</f>
        <v/>
      </c>
      <c r="J11" s="71" t="str">
        <f>IF(J$3&gt;0,'Counterfactual scenario'!I64,"")</f>
        <v/>
      </c>
      <c r="K11" s="71" t="str">
        <f>IF(K$3&gt;0,'Counterfactual scenario'!J64,"")</f>
        <v/>
      </c>
      <c r="L11" s="71" t="str">
        <f>IF(L$3&gt;0,'Counterfactual scenario'!K64,"")</f>
        <v/>
      </c>
      <c r="M11" s="71" t="str">
        <f>IF(M$3&gt;0,'Counterfactual scenario'!L64,"")</f>
        <v/>
      </c>
      <c r="N11" s="71" t="str">
        <f>IF(N$3&gt;0,'Counterfactual scenario'!M64,"")</f>
        <v/>
      </c>
      <c r="O11" s="71" t="str">
        <f>IF(O$3&gt;0,'Counterfactual scenario'!N64,"")</f>
        <v/>
      </c>
      <c r="P11" s="71" t="str">
        <f>IF(P$3&gt;0,'Counterfactual scenario'!O64,"")</f>
        <v/>
      </c>
      <c r="Q11" s="71" t="str">
        <f>IF(Q$3&gt;0,'Counterfactual scenario'!P64,"")</f>
        <v/>
      </c>
      <c r="R11" s="71" t="str">
        <f>IF(R$3&gt;0,'Counterfactual scenario'!Q64,"")</f>
        <v/>
      </c>
      <c r="S11" s="71" t="str">
        <f>IF(S$3&gt;0,'Counterfactual scenario'!R64,"")</f>
        <v/>
      </c>
      <c r="T11" s="71" t="str">
        <f>IF(T$3&gt;0,'Counterfactual scenario'!S64,"")</f>
        <v/>
      </c>
      <c r="U11" s="71" t="str">
        <f>IF(U$3&gt;0,'Counterfactual scenario'!T64,"")</f>
        <v/>
      </c>
      <c r="V11" s="71" t="str">
        <f>IF(V$3&gt;0,'Counterfactual scenario'!U64,"")</f>
        <v/>
      </c>
      <c r="W11" s="71" t="str">
        <f>IF(W$3&gt;0,'Counterfactual scenario'!V64,"")</f>
        <v/>
      </c>
      <c r="X11" s="71" t="str">
        <f>IF(X$3&gt;0,'Counterfactual scenario'!W64,"")</f>
        <v/>
      </c>
      <c r="Y11" s="71" t="str">
        <f>IF(Y$3&gt;0,'Counterfactual scenario'!X64,"")</f>
        <v/>
      </c>
      <c r="Z11" s="71" t="str">
        <f>IF(Z$3&gt;0,'Counterfactual scenario'!Y64,"")</f>
        <v/>
      </c>
      <c r="AA11" s="71" t="str">
        <f>IF(AA$3&gt;0,'Counterfactual scenario'!Z64,"")</f>
        <v/>
      </c>
      <c r="AB11" s="71" t="str">
        <f>IF(AB$3&gt;0,'Counterfactual scenario'!AA64,"")</f>
        <v/>
      </c>
      <c r="AC11" s="71" t="str">
        <f>IF(AC$3&gt;0,'Counterfactual scenario'!AB64,"")</f>
        <v/>
      </c>
      <c r="AD11" s="71" t="str">
        <f>IF(AD$3&gt;0,'Counterfactual scenario'!AC64,"")</f>
        <v/>
      </c>
      <c r="AE11" s="71" t="str">
        <f>IF(AE$3&gt;0,'Counterfactual scenario'!AD64,"")</f>
        <v/>
      </c>
      <c r="AF11" s="71" t="str">
        <f>IF(AF$3&gt;0,'Counterfactual scenario'!AE64,"")</f>
        <v/>
      </c>
      <c r="AG11" s="71" t="str">
        <f>IF(AG$3&gt;0,'Counterfactual scenario'!AF64,"")</f>
        <v/>
      </c>
      <c r="AH11" s="71" t="str">
        <f>IF(AH$3&gt;0,'Counterfactual scenario'!AG64,"")</f>
        <v/>
      </c>
      <c r="AI11" s="71" t="str">
        <f>IF(AI$3&gt;0,'Counterfactual scenario'!AH64,"")</f>
        <v/>
      </c>
      <c r="AJ11" s="71" t="str">
        <f>IF(AJ$3&gt;0,'Counterfactual scenario'!AI64,"")</f>
        <v/>
      </c>
      <c r="AK11" s="71" t="str">
        <f>IF(AK$3&gt;0,'Counterfactual scenario'!AJ64,"")</f>
        <v/>
      </c>
      <c r="AL11" s="71" t="str">
        <f>IF(AL$3&gt;0,'Counterfactual scenario'!AK64,"")</f>
        <v/>
      </c>
      <c r="AM11" s="71" t="str">
        <f>IF(AM$3&gt;0,'Counterfactual scenario'!AL64,"")</f>
        <v/>
      </c>
      <c r="AN11" s="71" t="str">
        <f>IF(AN$3&gt;0,'Counterfactual scenario'!AM64,"")</f>
        <v/>
      </c>
      <c r="AO11" s="71" t="str">
        <f>IF(AO$3&gt;0,'Counterfactual scenario'!AN64,"")</f>
        <v/>
      </c>
      <c r="AP11" s="71" t="str">
        <f>IF(AP$3&gt;0,'Counterfactual scenario'!AO64,"")</f>
        <v/>
      </c>
      <c r="AQ11" s="71" t="str">
        <f>IF(AQ$3&gt;0,'Counterfactual scenario'!AP64,"")</f>
        <v/>
      </c>
      <c r="AR11" s="71" t="str">
        <f>IF(AR$3&gt;0,'Counterfactual scenario'!AQ64,"")</f>
        <v/>
      </c>
    </row>
    <row r="12" spans="1:45" s="3" customFormat="1" x14ac:dyDescent="0.25">
      <c r="B12" s="148" t="s">
        <v>171</v>
      </c>
      <c r="C12" s="65" t="s">
        <v>6</v>
      </c>
      <c r="D12" s="66"/>
      <c r="E12" s="67"/>
      <c r="F12" s="71" t="str">
        <f>IF(F$3&gt;0,-'Counterfactual scenario'!$B$90,"")</f>
        <v/>
      </c>
      <c r="G12" s="71" t="str">
        <f>IF(G$3&gt;0,-'Counterfactual scenario'!$B$90,"")</f>
        <v/>
      </c>
      <c r="H12" s="71" t="str">
        <f>IF(H$3&gt;0,-'Counterfactual scenario'!$B$90,"")</f>
        <v/>
      </c>
      <c r="I12" s="71" t="str">
        <f>IF(I$3&gt;0,-'Counterfactual scenario'!$B$90,"")</f>
        <v/>
      </c>
      <c r="J12" s="71" t="str">
        <f>IF(J$3&gt;0,-'Counterfactual scenario'!$B$90,"")</f>
        <v/>
      </c>
      <c r="K12" s="71" t="str">
        <f>IF(K$3&gt;0,-'Counterfactual scenario'!$B$90,"")</f>
        <v/>
      </c>
      <c r="L12" s="71" t="str">
        <f>IF(L$3&gt;0,-'Counterfactual scenario'!$B$90,"")</f>
        <v/>
      </c>
      <c r="M12" s="71" t="str">
        <f>IF(M$3&gt;0,-'Counterfactual scenario'!$B$90,"")</f>
        <v/>
      </c>
      <c r="N12" s="71" t="str">
        <f>IF(N$3&gt;0,-'Counterfactual scenario'!$B$90,"")</f>
        <v/>
      </c>
      <c r="O12" s="71" t="str">
        <f>IF(O$3&gt;0,-'Counterfactual scenario'!$B$90,"")</f>
        <v/>
      </c>
      <c r="P12" s="71" t="str">
        <f>IF(P$3&gt;0,-'Counterfactual scenario'!$B$90,"")</f>
        <v/>
      </c>
      <c r="Q12" s="71" t="str">
        <f>IF(Q$3&gt;0,-'Counterfactual scenario'!$B$90,"")</f>
        <v/>
      </c>
      <c r="R12" s="71" t="str">
        <f>IF(R$3&gt;0,-'Counterfactual scenario'!$B$90,"")</f>
        <v/>
      </c>
      <c r="S12" s="71" t="str">
        <f>IF(S$3&gt;0,-'Counterfactual scenario'!$B$90,"")</f>
        <v/>
      </c>
      <c r="T12" s="71" t="str">
        <f>IF(T$3&gt;0,-'Counterfactual scenario'!$B$90,"")</f>
        <v/>
      </c>
      <c r="U12" s="71" t="str">
        <f>IF(U$3&gt;0,-'Counterfactual scenario'!$B$90,"")</f>
        <v/>
      </c>
      <c r="V12" s="71" t="str">
        <f>IF(V$3&gt;0,-'Counterfactual scenario'!$B$90,"")</f>
        <v/>
      </c>
      <c r="W12" s="71" t="str">
        <f>IF(W$3&gt;0,-'Counterfactual scenario'!$B$90,"")</f>
        <v/>
      </c>
      <c r="X12" s="71" t="str">
        <f>IF(X$3&gt;0,-'Counterfactual scenario'!$B$90,"")</f>
        <v/>
      </c>
      <c r="Y12" s="71" t="str">
        <f>IF(Y$3&gt;0,-'Counterfactual scenario'!$B$90,"")</f>
        <v/>
      </c>
      <c r="Z12" s="71" t="str">
        <f>IF(Z$3&gt;0,-'Counterfactual scenario'!$B$90,"")</f>
        <v/>
      </c>
      <c r="AA12" s="71" t="str">
        <f>IF(AA$3&gt;0,-'Counterfactual scenario'!$B$90,"")</f>
        <v/>
      </c>
      <c r="AB12" s="71" t="str">
        <f>IF(AB$3&gt;0,-'Counterfactual scenario'!$B$90,"")</f>
        <v/>
      </c>
      <c r="AC12" s="71" t="str">
        <f>IF(AC$3&gt;0,-'Counterfactual scenario'!$B$90,"")</f>
        <v/>
      </c>
      <c r="AD12" s="71" t="str">
        <f>IF(AD$3&gt;0,-'Counterfactual scenario'!$B$90,"")</f>
        <v/>
      </c>
      <c r="AE12" s="71" t="str">
        <f>IF(AE$3&gt;0,-'Counterfactual scenario'!$B$90,"")</f>
        <v/>
      </c>
      <c r="AF12" s="71" t="str">
        <f>IF(AF$3&gt;0,-'Counterfactual scenario'!$B$90,"")</f>
        <v/>
      </c>
      <c r="AG12" s="71" t="str">
        <f>IF(AG$3&gt;0,-'Counterfactual scenario'!$B$90,"")</f>
        <v/>
      </c>
      <c r="AH12" s="71" t="str">
        <f>IF(AH$3&gt;0,-'Counterfactual scenario'!$B$90,"")</f>
        <v/>
      </c>
      <c r="AI12" s="71" t="str">
        <f>IF(AI$3&gt;0,-'Counterfactual scenario'!$B$90,"")</f>
        <v/>
      </c>
      <c r="AJ12" s="71" t="str">
        <f>IF(AJ$3&gt;0,-'Counterfactual scenario'!$B$90,"")</f>
        <v/>
      </c>
      <c r="AK12" s="71" t="str">
        <f>IF(AK$3&gt;0,-'Counterfactual scenario'!$B$90,"")</f>
        <v/>
      </c>
      <c r="AL12" s="71" t="str">
        <f>IF(AL$3&gt;0,-'Counterfactual scenario'!$B$90,"")</f>
        <v/>
      </c>
      <c r="AM12" s="71" t="str">
        <f>IF(AM$3&gt;0,-'Counterfactual scenario'!$B$90,"")</f>
        <v/>
      </c>
      <c r="AN12" s="71" t="str">
        <f>IF(AN$3&gt;0,-'Counterfactual scenario'!$B$90,"")</f>
        <v/>
      </c>
      <c r="AO12" s="71" t="str">
        <f>IF(AO$3&gt;0,-'Counterfactual scenario'!$B$90,"")</f>
        <v/>
      </c>
      <c r="AP12" s="71" t="str">
        <f>IF(AP$3&gt;0,-'Counterfactual scenario'!$B$90,"")</f>
        <v/>
      </c>
      <c r="AQ12" s="71" t="str">
        <f>IF(AQ$3&gt;0,-'Counterfactual scenario'!$B$90,"")</f>
        <v/>
      </c>
      <c r="AR12" s="71" t="str">
        <f>IF(AR$3&gt;0,-'Counterfactual scenario'!$B$90,"")</f>
        <v/>
      </c>
    </row>
    <row r="13" spans="1:45" s="3" customFormat="1" x14ac:dyDescent="0.25">
      <c r="B13" s="3" t="s">
        <v>154</v>
      </c>
      <c r="C13" s="65" t="s">
        <v>6</v>
      </c>
      <c r="D13" s="66"/>
      <c r="E13" s="67"/>
      <c r="F13" s="71" t="str">
        <f>IF(F$3&gt;0,+F11+F10+F12,"")</f>
        <v/>
      </c>
      <c r="G13" s="71" t="str">
        <f t="shared" ref="G13:AQ13" si="1">IF(G$3&gt;0,+G11+G10+G12,"")</f>
        <v/>
      </c>
      <c r="H13" s="71" t="str">
        <f t="shared" si="1"/>
        <v/>
      </c>
      <c r="I13" s="71" t="str">
        <f t="shared" si="1"/>
        <v/>
      </c>
      <c r="J13" s="71" t="str">
        <f t="shared" si="1"/>
        <v/>
      </c>
      <c r="K13" s="71" t="str">
        <f t="shared" si="1"/>
        <v/>
      </c>
      <c r="L13" s="71" t="str">
        <f t="shared" si="1"/>
        <v/>
      </c>
      <c r="M13" s="71" t="str">
        <f>IF(M$3&gt;0,+M11+M10+M12,"")</f>
        <v/>
      </c>
      <c r="N13" s="71" t="str">
        <f t="shared" si="1"/>
        <v/>
      </c>
      <c r="O13" s="71" t="str">
        <f t="shared" si="1"/>
        <v/>
      </c>
      <c r="P13" s="71" t="str">
        <f t="shared" si="1"/>
        <v/>
      </c>
      <c r="Q13" s="71" t="str">
        <f t="shared" si="1"/>
        <v/>
      </c>
      <c r="R13" s="71" t="str">
        <f t="shared" si="1"/>
        <v/>
      </c>
      <c r="S13" s="71" t="str">
        <f t="shared" si="1"/>
        <v/>
      </c>
      <c r="T13" s="71" t="str">
        <f t="shared" si="1"/>
        <v/>
      </c>
      <c r="U13" s="71" t="str">
        <f t="shared" si="1"/>
        <v/>
      </c>
      <c r="V13" s="71" t="str">
        <f t="shared" si="1"/>
        <v/>
      </c>
      <c r="W13" s="71" t="str">
        <f t="shared" si="1"/>
        <v/>
      </c>
      <c r="X13" s="71" t="str">
        <f t="shared" si="1"/>
        <v/>
      </c>
      <c r="Y13" s="71" t="str">
        <f t="shared" si="1"/>
        <v/>
      </c>
      <c r="Z13" s="71" t="str">
        <f t="shared" si="1"/>
        <v/>
      </c>
      <c r="AA13" s="71" t="str">
        <f t="shared" si="1"/>
        <v/>
      </c>
      <c r="AB13" s="71" t="str">
        <f t="shared" si="1"/>
        <v/>
      </c>
      <c r="AC13" s="71" t="str">
        <f t="shared" si="1"/>
        <v/>
      </c>
      <c r="AD13" s="71" t="str">
        <f t="shared" si="1"/>
        <v/>
      </c>
      <c r="AE13" s="71" t="str">
        <f t="shared" si="1"/>
        <v/>
      </c>
      <c r="AF13" s="71" t="str">
        <f t="shared" si="1"/>
        <v/>
      </c>
      <c r="AG13" s="71" t="str">
        <f t="shared" si="1"/>
        <v/>
      </c>
      <c r="AH13" s="71" t="str">
        <f t="shared" si="1"/>
        <v/>
      </c>
      <c r="AI13" s="71" t="str">
        <f t="shared" si="1"/>
        <v/>
      </c>
      <c r="AJ13" s="71" t="str">
        <f t="shared" si="1"/>
        <v/>
      </c>
      <c r="AK13" s="71" t="str">
        <f t="shared" si="1"/>
        <v/>
      </c>
      <c r="AL13" s="71" t="str">
        <f t="shared" si="1"/>
        <v/>
      </c>
      <c r="AM13" s="71" t="str">
        <f t="shared" si="1"/>
        <v/>
      </c>
      <c r="AN13" s="71" t="str">
        <f t="shared" si="1"/>
        <v/>
      </c>
      <c r="AO13" s="71" t="str">
        <f t="shared" si="1"/>
        <v/>
      </c>
      <c r="AP13" s="71" t="str">
        <f t="shared" si="1"/>
        <v/>
      </c>
      <c r="AQ13" s="71" t="str">
        <f t="shared" si="1"/>
        <v/>
      </c>
      <c r="AR13" s="71" t="str">
        <f>IF(AR$3&gt;0,+AR11+AR10+AR12,"")</f>
        <v/>
      </c>
    </row>
    <row r="14" spans="1:45" s="10" customFormat="1" x14ac:dyDescent="0.25">
      <c r="L14" s="31"/>
    </row>
    <row r="15" spans="1:45" s="10" customFormat="1" x14ac:dyDescent="0.25">
      <c r="A15" s="19" t="s">
        <v>172</v>
      </c>
      <c r="C15" s="68"/>
      <c r="D15" s="73"/>
      <c r="E15" s="73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</row>
    <row r="16" spans="1:45" s="3" customFormat="1" x14ac:dyDescent="0.25">
      <c r="A16" s="59"/>
      <c r="B16" s="61" t="s">
        <v>156</v>
      </c>
      <c r="C16" s="62" t="s">
        <v>7</v>
      </c>
      <c r="D16" s="63"/>
      <c r="E16" s="64"/>
      <c r="F16" s="5" t="str">
        <f>IF(F$3&gt;0,'Counterfactual scenario'!$B$88*'Counterfactual scenario'!E87/1000,"")</f>
        <v/>
      </c>
      <c r="G16" s="5" t="str">
        <f>IF(G$3&gt;0,'Counterfactual scenario'!$B$88*'Counterfactual scenario'!F87/1000,"")</f>
        <v/>
      </c>
      <c r="H16" s="5" t="str">
        <f>IF(H$3&gt;0,'Counterfactual scenario'!$B$88*'Counterfactual scenario'!G87/1000,"")</f>
        <v/>
      </c>
      <c r="I16" s="5" t="str">
        <f>IF(I$3&gt;0,'Counterfactual scenario'!$B$88*'Counterfactual scenario'!H87/1000,"")</f>
        <v/>
      </c>
      <c r="J16" s="5" t="str">
        <f>IF(J$3&gt;0,'Counterfactual scenario'!$B$88*'Counterfactual scenario'!I87/1000,"")</f>
        <v/>
      </c>
      <c r="K16" s="5" t="str">
        <f>IF(K$3&gt;0,'Counterfactual scenario'!$B$88*'Counterfactual scenario'!J87/1000,"")</f>
        <v/>
      </c>
      <c r="L16" s="5" t="str">
        <f>IF(L$3&gt;0,'Counterfactual scenario'!$B$88*'Counterfactual scenario'!K87/1000,"")</f>
        <v/>
      </c>
      <c r="M16" s="5" t="str">
        <f>IF(M$3&gt;0,'Counterfactual scenario'!$B$88*'Counterfactual scenario'!L87/1000,"")</f>
        <v/>
      </c>
      <c r="N16" s="5" t="str">
        <f>IF(N$3&gt;0,'Counterfactual scenario'!$B$88*'Counterfactual scenario'!M87/1000,"")</f>
        <v/>
      </c>
      <c r="O16" s="5" t="str">
        <f>IF(O$3&gt;0,'Counterfactual scenario'!$B$88*'Counterfactual scenario'!N87/1000,"")</f>
        <v/>
      </c>
      <c r="P16" s="5" t="str">
        <f>IF(P$3&gt;0,'Counterfactual scenario'!$B$88*'Counterfactual scenario'!O87/1000,"")</f>
        <v/>
      </c>
      <c r="Q16" s="5" t="str">
        <f>IF(Q$3&gt;0,'Counterfactual scenario'!$B$88*'Counterfactual scenario'!P87/1000,"")</f>
        <v/>
      </c>
      <c r="R16" s="5" t="str">
        <f>IF(R$3&gt;0,'Counterfactual scenario'!$B$88*'Counterfactual scenario'!Q87/1000,"")</f>
        <v/>
      </c>
      <c r="S16" s="5" t="str">
        <f>IF(S$3&gt;0,'Counterfactual scenario'!$B$88*'Counterfactual scenario'!R87/1000,"")</f>
        <v/>
      </c>
      <c r="T16" s="5" t="str">
        <f>IF(T$3&gt;0,'Counterfactual scenario'!$B$88*'Counterfactual scenario'!S87/1000,"")</f>
        <v/>
      </c>
      <c r="U16" s="5" t="str">
        <f>IF(U$3&gt;0,'Counterfactual scenario'!$B$88*'Counterfactual scenario'!T87/1000,"")</f>
        <v/>
      </c>
      <c r="V16" s="5" t="str">
        <f>IF(V$3&gt;0,'Counterfactual scenario'!$B$88*'Counterfactual scenario'!U87/1000,"")</f>
        <v/>
      </c>
      <c r="W16" s="5" t="str">
        <f>IF(W$3&gt;0,'Counterfactual scenario'!$B$88*'Counterfactual scenario'!V87/1000,"")</f>
        <v/>
      </c>
      <c r="X16" s="5" t="str">
        <f>IF(X$3&gt;0,'Counterfactual scenario'!$B$88*'Counterfactual scenario'!W87/1000,"")</f>
        <v/>
      </c>
      <c r="Y16" s="5" t="str">
        <f>IF(Y$3&gt;0,'Counterfactual scenario'!$B$88*'Counterfactual scenario'!X87/1000,"")</f>
        <v/>
      </c>
      <c r="Z16" s="5" t="str">
        <f>IF(Z$3&gt;0,'Counterfactual scenario'!$B$88*'Counterfactual scenario'!Y87/1000,"")</f>
        <v/>
      </c>
      <c r="AA16" s="5" t="str">
        <f>IF(AA$3&gt;0,'Counterfactual scenario'!$B$88*'Counterfactual scenario'!Z87/1000,"")</f>
        <v/>
      </c>
      <c r="AB16" s="5" t="str">
        <f>IF(AB$3&gt;0,'Counterfactual scenario'!$B$88*'Counterfactual scenario'!AA87/1000,"")</f>
        <v/>
      </c>
      <c r="AC16" s="5" t="str">
        <f>IF(AC$3&gt;0,'Counterfactual scenario'!$B$88*'Counterfactual scenario'!AB87/1000,"")</f>
        <v/>
      </c>
      <c r="AD16" s="5" t="str">
        <f>IF(AD$3&gt;0,'Counterfactual scenario'!$B$88*'Counterfactual scenario'!AC87/1000,"")</f>
        <v/>
      </c>
      <c r="AE16" s="5" t="str">
        <f>IF(AE$3&gt;0,'Counterfactual scenario'!$B$88*'Counterfactual scenario'!AD87/1000,"")</f>
        <v/>
      </c>
      <c r="AF16" s="5" t="str">
        <f>IF(AF$3&gt;0,'Counterfactual scenario'!$B$88*'Counterfactual scenario'!AE87/1000,"")</f>
        <v/>
      </c>
      <c r="AG16" s="5" t="str">
        <f>IF(AG$3&gt;0,'Counterfactual scenario'!$B$88*'Counterfactual scenario'!AF87/1000,"")</f>
        <v/>
      </c>
      <c r="AH16" s="5" t="str">
        <f>IF(AH$3&gt;0,'Counterfactual scenario'!$B$88*'Counterfactual scenario'!AG87/1000,"")</f>
        <v/>
      </c>
      <c r="AI16" s="5" t="str">
        <f>IF(AI$3&gt;0,'Counterfactual scenario'!$B$88*'Counterfactual scenario'!AH87/1000,"")</f>
        <v/>
      </c>
      <c r="AJ16" s="5" t="str">
        <f>IF(AJ$3&gt;0,'Counterfactual scenario'!$B$88*'Counterfactual scenario'!AI87/1000,"")</f>
        <v/>
      </c>
      <c r="AK16" s="5" t="str">
        <f>IF(AK$3&gt;0,'Counterfactual scenario'!$B$88*'Counterfactual scenario'!AJ87/1000,"")</f>
        <v/>
      </c>
      <c r="AL16" s="5" t="str">
        <f>IF(AL$3&gt;0,'Counterfactual scenario'!$B$88*'Counterfactual scenario'!AK87/1000,"")</f>
        <v/>
      </c>
      <c r="AM16" s="5" t="str">
        <f>IF(AM$3&gt;0,'Counterfactual scenario'!$B$88*'Counterfactual scenario'!AL87/1000,"")</f>
        <v/>
      </c>
      <c r="AN16" s="5" t="str">
        <f>IF(AN$3&gt;0,'Counterfactual scenario'!$B$88*'Counterfactual scenario'!AM87/1000,"")</f>
        <v/>
      </c>
      <c r="AO16" s="5" t="str">
        <f>IF(AO$3&gt;0,'Counterfactual scenario'!$B$88*'Counterfactual scenario'!AN87/1000,"")</f>
        <v/>
      </c>
      <c r="AP16" s="5" t="str">
        <f>IF(AP$3&gt;0,'Counterfactual scenario'!$B$88*'Counterfactual scenario'!AO87/1000,"")</f>
        <v/>
      </c>
      <c r="AQ16" s="5" t="str">
        <f>IF(AQ$3&gt;0,'Counterfactual scenario'!$B$88*'Counterfactual scenario'!AP87/1000,"")</f>
        <v/>
      </c>
      <c r="AR16" s="5" t="str">
        <f>IF(AR$3&gt;0,'Counterfactual scenario'!$B$88*'Counterfactual scenario'!AQ87/1000,"")</f>
        <v/>
      </c>
      <c r="AS16" s="40"/>
    </row>
    <row r="17" spans="1:45" s="3" customFormat="1" x14ac:dyDescent="0.25">
      <c r="A17" s="59"/>
      <c r="B17" s="61" t="s">
        <v>157</v>
      </c>
      <c r="C17" s="62" t="s">
        <v>7</v>
      </c>
      <c r="D17" s="63"/>
      <c r="E17" s="64"/>
      <c r="F17" s="5" t="str">
        <f>IF(F$3&gt;0,'Counterfactual scenario'!$B$90*'Counterfactual scenario'!E89/1000,"")</f>
        <v/>
      </c>
      <c r="G17" s="5" t="str">
        <f>IF(G$3&gt;0,'Counterfactual scenario'!$B$90*'Counterfactual scenario'!F89/1000,"")</f>
        <v/>
      </c>
      <c r="H17" s="5" t="str">
        <f>IF(H$3&gt;0,'Counterfactual scenario'!$B$90*'Counterfactual scenario'!G89/1000,"")</f>
        <v/>
      </c>
      <c r="I17" s="5" t="str">
        <f>IF(I$3&gt;0,'Counterfactual scenario'!$B$90*'Counterfactual scenario'!H89/1000,"")</f>
        <v/>
      </c>
      <c r="J17" s="5" t="str">
        <f>IF(J$3&gt;0,'Counterfactual scenario'!$B$90*'Counterfactual scenario'!I89/1000,"")</f>
        <v/>
      </c>
      <c r="K17" s="5" t="str">
        <f>IF(K$3&gt;0,'Counterfactual scenario'!$B$90*'Counterfactual scenario'!J89/1000,"")</f>
        <v/>
      </c>
      <c r="L17" s="5" t="str">
        <f>IF(L$3&gt;0,'Counterfactual scenario'!$B$90*'Counterfactual scenario'!K89/1000,"")</f>
        <v/>
      </c>
      <c r="M17" s="5" t="str">
        <f>IF(M$3&gt;0,'Counterfactual scenario'!$B$90*'Counterfactual scenario'!L89/1000,"")</f>
        <v/>
      </c>
      <c r="N17" s="5" t="str">
        <f>IF(N$3&gt;0,'Counterfactual scenario'!$B$90*'Counterfactual scenario'!M89/1000,"")</f>
        <v/>
      </c>
      <c r="O17" s="5" t="str">
        <f>IF(O$3&gt;0,'Counterfactual scenario'!$B$90*'Counterfactual scenario'!N89/1000,"")</f>
        <v/>
      </c>
      <c r="P17" s="5" t="str">
        <f>IF(P$3&gt;0,'Counterfactual scenario'!$B$90*'Counterfactual scenario'!O89/1000,"")</f>
        <v/>
      </c>
      <c r="Q17" s="5" t="str">
        <f>IF(Q$3&gt;0,'Counterfactual scenario'!$B$90*'Counterfactual scenario'!P89/1000,"")</f>
        <v/>
      </c>
      <c r="R17" s="5" t="str">
        <f>IF(R$3&gt;0,'Counterfactual scenario'!$B$90*'Counterfactual scenario'!Q89/1000,"")</f>
        <v/>
      </c>
      <c r="S17" s="5" t="str">
        <f>IF(S$3&gt;0,'Counterfactual scenario'!$B$90*'Counterfactual scenario'!R89/1000,"")</f>
        <v/>
      </c>
      <c r="T17" s="5" t="str">
        <f>IF(T$3&gt;0,'Counterfactual scenario'!$B$90*'Counterfactual scenario'!S89/1000,"")</f>
        <v/>
      </c>
      <c r="U17" s="5" t="str">
        <f>IF(U$3&gt;0,'Counterfactual scenario'!$B$90*'Counterfactual scenario'!T89/1000,"")</f>
        <v/>
      </c>
      <c r="V17" s="5" t="str">
        <f>IF(V$3&gt;0,'Counterfactual scenario'!$B$90*'Counterfactual scenario'!U89/1000,"")</f>
        <v/>
      </c>
      <c r="W17" s="5" t="str">
        <f>IF(W$3&gt;0,'Counterfactual scenario'!$B$90*'Counterfactual scenario'!V89/1000,"")</f>
        <v/>
      </c>
      <c r="X17" s="5" t="str">
        <f>IF(X$3&gt;0,'Counterfactual scenario'!$B$90*'Counterfactual scenario'!W89/1000,"")</f>
        <v/>
      </c>
      <c r="Y17" s="5" t="str">
        <f>IF(Y$3&gt;0,'Counterfactual scenario'!$B$90*'Counterfactual scenario'!X89/1000,"")</f>
        <v/>
      </c>
      <c r="Z17" s="5" t="str">
        <f>IF(Z$3&gt;0,'Counterfactual scenario'!$B$90*'Counterfactual scenario'!Y89/1000,"")</f>
        <v/>
      </c>
      <c r="AA17" s="5" t="str">
        <f>IF(AA$3&gt;0,'Counterfactual scenario'!$B$90*'Counterfactual scenario'!Z89/1000,"")</f>
        <v/>
      </c>
      <c r="AB17" s="5" t="str">
        <f>IF(AB$3&gt;0,'Counterfactual scenario'!$B$90*'Counterfactual scenario'!AA89/1000,"")</f>
        <v/>
      </c>
      <c r="AC17" s="5" t="str">
        <f>IF(AC$3&gt;0,'Counterfactual scenario'!$B$90*'Counterfactual scenario'!AB89/1000,"")</f>
        <v/>
      </c>
      <c r="AD17" s="5" t="str">
        <f>IF(AD$3&gt;0,'Counterfactual scenario'!$B$90*'Counterfactual scenario'!AC89/1000,"")</f>
        <v/>
      </c>
      <c r="AE17" s="5" t="str">
        <f>IF(AE$3&gt;0,'Counterfactual scenario'!$B$90*'Counterfactual scenario'!AD89/1000,"")</f>
        <v/>
      </c>
      <c r="AF17" s="5" t="str">
        <f>IF(AF$3&gt;0,'Counterfactual scenario'!$B$90*'Counterfactual scenario'!AE89/1000,"")</f>
        <v/>
      </c>
      <c r="AG17" s="5" t="str">
        <f>IF(AG$3&gt;0,'Counterfactual scenario'!$B$90*'Counterfactual scenario'!AF89/1000,"")</f>
        <v/>
      </c>
      <c r="AH17" s="5" t="str">
        <f>IF(AH$3&gt;0,'Counterfactual scenario'!$B$90*'Counterfactual scenario'!AG89/1000,"")</f>
        <v/>
      </c>
      <c r="AI17" s="5" t="str">
        <f>IF(AI$3&gt;0,'Counterfactual scenario'!$B$90*'Counterfactual scenario'!AH89/1000,"")</f>
        <v/>
      </c>
      <c r="AJ17" s="5" t="str">
        <f>IF(AJ$3&gt;0,'Counterfactual scenario'!$B$90*'Counterfactual scenario'!AI89/1000,"")</f>
        <v/>
      </c>
      <c r="AK17" s="5" t="str">
        <f>IF(AK$3&gt;0,'Counterfactual scenario'!$B$90*'Counterfactual scenario'!AJ89/1000,"")</f>
        <v/>
      </c>
      <c r="AL17" s="5" t="str">
        <f>IF(AL$3&gt;0,'Counterfactual scenario'!$B$90*'Counterfactual scenario'!AK89/1000,"")</f>
        <v/>
      </c>
      <c r="AM17" s="5" t="str">
        <f>IF(AM$3&gt;0,'Counterfactual scenario'!$B$90*'Counterfactual scenario'!AL89/1000,"")</f>
        <v/>
      </c>
      <c r="AN17" s="5" t="str">
        <f>IF(AN$3&gt;0,'Counterfactual scenario'!$B$90*'Counterfactual scenario'!AM89/1000,"")</f>
        <v/>
      </c>
      <c r="AO17" s="5" t="str">
        <f>IF(AO$3&gt;0,'Counterfactual scenario'!$B$90*'Counterfactual scenario'!AN89/1000,"")</f>
        <v/>
      </c>
      <c r="AP17" s="5" t="str">
        <f>IF(AP$3&gt;0,'Counterfactual scenario'!$B$90*'Counterfactual scenario'!AO89/1000,"")</f>
        <v/>
      </c>
      <c r="AQ17" s="5" t="str">
        <f>IF(AQ$3&gt;0,'Counterfactual scenario'!$B$90*'Counterfactual scenario'!AP89/1000,"")</f>
        <v/>
      </c>
      <c r="AR17" s="5" t="str">
        <f>IF(AR$3&gt;0,'Counterfactual scenario'!$B$90*'Counterfactual scenario'!AQ89/1000,"")</f>
        <v/>
      </c>
      <c r="AS17" s="40"/>
    </row>
    <row r="18" spans="1:45" s="3" customFormat="1" x14ac:dyDescent="0.25">
      <c r="B18" s="72" t="s">
        <v>158</v>
      </c>
      <c r="C18" s="65" t="s">
        <v>7</v>
      </c>
      <c r="D18" s="66"/>
      <c r="E18" s="67"/>
      <c r="F18" s="74" t="str">
        <f>IF(F$3&gt;0,'Counterfactual scenario'!E105/1000000,"")</f>
        <v/>
      </c>
      <c r="G18" s="74" t="str">
        <f>IF(G$3&gt;0,'Counterfactual scenario'!F105/1000000,"")</f>
        <v/>
      </c>
      <c r="H18" s="74" t="str">
        <f>IF(H$3&gt;0,'Counterfactual scenario'!G105/1000000,"")</f>
        <v/>
      </c>
      <c r="I18" s="74" t="str">
        <f>IF(I$3&gt;0,'Counterfactual scenario'!H105/1000000,"")</f>
        <v/>
      </c>
      <c r="J18" s="74" t="str">
        <f>IF(J$3&gt;0,'Counterfactual scenario'!I105/1000000,"")</f>
        <v/>
      </c>
      <c r="K18" s="74" t="str">
        <f>IF(K$3&gt;0,'Counterfactual scenario'!J105/1000000,"")</f>
        <v/>
      </c>
      <c r="L18" s="74" t="str">
        <f>IF(L$3&gt;0,'Counterfactual scenario'!K105/1000000,"")</f>
        <v/>
      </c>
      <c r="M18" s="74" t="str">
        <f>IF(M$3&gt;0,'Counterfactual scenario'!L105/1000000,"")</f>
        <v/>
      </c>
      <c r="N18" s="74" t="str">
        <f>IF(N$3&gt;0,'Counterfactual scenario'!M105/1000000,"")</f>
        <v/>
      </c>
      <c r="O18" s="74" t="str">
        <f>IF(O$3&gt;0,'Counterfactual scenario'!N105/1000000,"")</f>
        <v/>
      </c>
      <c r="P18" s="74" t="str">
        <f>IF(P$3&gt;0,'Counterfactual scenario'!O105/1000000,"")</f>
        <v/>
      </c>
      <c r="Q18" s="74" t="str">
        <f>IF(Q$3&gt;0,'Counterfactual scenario'!P105/1000000,"")</f>
        <v/>
      </c>
      <c r="R18" s="74" t="str">
        <f>IF(R$3&gt;0,'Counterfactual scenario'!Q105/1000000,"")</f>
        <v/>
      </c>
      <c r="S18" s="74" t="str">
        <f>IF(S$3&gt;0,'Counterfactual scenario'!R105/1000000,"")</f>
        <v/>
      </c>
      <c r="T18" s="74" t="str">
        <f>IF(T$3&gt;0,'Counterfactual scenario'!S105/1000000,"")</f>
        <v/>
      </c>
      <c r="U18" s="74" t="str">
        <f>IF(U$3&gt;0,'Counterfactual scenario'!T105/1000000,"")</f>
        <v/>
      </c>
      <c r="V18" s="74" t="str">
        <f>IF(V$3&gt;0,'Counterfactual scenario'!U105/1000000,"")</f>
        <v/>
      </c>
      <c r="W18" s="74" t="str">
        <f>IF(W$3&gt;0,'Counterfactual scenario'!V105/1000000,"")</f>
        <v/>
      </c>
      <c r="X18" s="74" t="str">
        <f>IF(X$3&gt;0,'Counterfactual scenario'!W105/1000000,"")</f>
        <v/>
      </c>
      <c r="Y18" s="74" t="str">
        <f>IF(Y$3&gt;0,'Counterfactual scenario'!X105/1000000,"")</f>
        <v/>
      </c>
      <c r="Z18" s="74" t="str">
        <f>IF(Z$3&gt;0,'Counterfactual scenario'!Y105/1000000,"")</f>
        <v/>
      </c>
      <c r="AA18" s="74" t="str">
        <f>IF(AA$3&gt;0,'Counterfactual scenario'!Z105/1000000,"")</f>
        <v/>
      </c>
      <c r="AB18" s="74" t="str">
        <f>IF(AB$3&gt;0,'Counterfactual scenario'!AA105/1000000,"")</f>
        <v/>
      </c>
      <c r="AC18" s="74" t="str">
        <f>IF(AC$3&gt;0,'Counterfactual scenario'!AB105/1000000,"")</f>
        <v/>
      </c>
      <c r="AD18" s="74" t="str">
        <f>IF(AD$3&gt;0,'Counterfactual scenario'!AC105/1000000,"")</f>
        <v/>
      </c>
      <c r="AE18" s="74" t="str">
        <f>IF(AE$3&gt;0,'Counterfactual scenario'!AD105/1000000,"")</f>
        <v/>
      </c>
      <c r="AF18" s="74" t="str">
        <f>IF(AF$3&gt;0,'Counterfactual scenario'!AE105/1000000,"")</f>
        <v/>
      </c>
      <c r="AG18" s="74" t="str">
        <f>IF(AG$3&gt;0,'Counterfactual scenario'!AF105/1000000,"")</f>
        <v/>
      </c>
      <c r="AH18" s="74" t="str">
        <f>IF(AH$3&gt;0,'Counterfactual scenario'!AG105/1000000,"")</f>
        <v/>
      </c>
      <c r="AI18" s="74" t="str">
        <f>IF(AI$3&gt;0,'Counterfactual scenario'!AH105/1000000,"")</f>
        <v/>
      </c>
      <c r="AJ18" s="74" t="str">
        <f>IF(AJ$3&gt;0,'Counterfactual scenario'!AI105/1000000,"")</f>
        <v/>
      </c>
      <c r="AK18" s="74" t="str">
        <f>IF(AK$3&gt;0,'Counterfactual scenario'!AJ105/1000000,"")</f>
        <v/>
      </c>
      <c r="AL18" s="74" t="str">
        <f>IF(AL$3&gt;0,'Counterfactual scenario'!AK105/1000000,"")</f>
        <v/>
      </c>
      <c r="AM18" s="74" t="str">
        <f>IF(AM$3&gt;0,'Counterfactual scenario'!AL105/1000000,"")</f>
        <v/>
      </c>
      <c r="AN18" s="74" t="str">
        <f>IF(AN$3&gt;0,'Counterfactual scenario'!AM105/1000000,"")</f>
        <v/>
      </c>
      <c r="AO18" s="74" t="str">
        <f>IF(AO$3&gt;0,'Counterfactual scenario'!AN105/1000000,"")</f>
        <v/>
      </c>
      <c r="AP18" s="74" t="str">
        <f>IF(AP$3&gt;0,'Counterfactual scenario'!AO105/1000000,"")</f>
        <v/>
      </c>
      <c r="AQ18" s="74" t="str">
        <f>IF(AQ$3&gt;0,'Counterfactual scenario'!AP105/1000000,"")</f>
        <v/>
      </c>
      <c r="AR18" s="74" t="str">
        <f>IF(AR$3&gt;0,'Counterfactual scenario'!AQ105/1000000,"")</f>
        <v/>
      </c>
    </row>
    <row r="19" spans="1:45" s="3" customFormat="1" x14ac:dyDescent="0.25">
      <c r="A19" s="59"/>
      <c r="B19" s="75" t="s">
        <v>159</v>
      </c>
      <c r="C19" s="76" t="s">
        <v>7</v>
      </c>
      <c r="D19" s="77"/>
      <c r="E19" s="78"/>
      <c r="F19" s="79" t="str">
        <f>IF(F$3&gt;0,SUM(F16:F18),"")</f>
        <v/>
      </c>
      <c r="G19" s="79" t="str">
        <f t="shared" ref="G19:J19" si="2">IF(G$3&gt;0,SUM(G16:G18),"")</f>
        <v/>
      </c>
      <c r="H19" s="79" t="str">
        <f t="shared" si="2"/>
        <v/>
      </c>
      <c r="I19" s="79" t="str">
        <f t="shared" si="2"/>
        <v/>
      </c>
      <c r="J19" s="79" t="str">
        <f t="shared" si="2"/>
        <v/>
      </c>
      <c r="K19" s="79" t="str">
        <f>IF(K$3&gt;0,SUM(K16:K18),"")</f>
        <v/>
      </c>
      <c r="L19" s="79" t="str">
        <f t="shared" ref="L19:AR19" si="3">IF(L$3&gt;0,SUM(L16:L18),"")</f>
        <v/>
      </c>
      <c r="M19" s="79" t="str">
        <f t="shared" si="3"/>
        <v/>
      </c>
      <c r="N19" s="79" t="str">
        <f t="shared" si="3"/>
        <v/>
      </c>
      <c r="O19" s="79" t="str">
        <f t="shared" si="3"/>
        <v/>
      </c>
      <c r="P19" s="79" t="str">
        <f t="shared" si="3"/>
        <v/>
      </c>
      <c r="Q19" s="79" t="str">
        <f t="shared" si="3"/>
        <v/>
      </c>
      <c r="R19" s="79" t="str">
        <f t="shared" si="3"/>
        <v/>
      </c>
      <c r="S19" s="79" t="str">
        <f>IF(S$3&gt;0,SUM(S16:S18),"")</f>
        <v/>
      </c>
      <c r="T19" s="79" t="str">
        <f t="shared" si="3"/>
        <v/>
      </c>
      <c r="U19" s="79" t="str">
        <f t="shared" si="3"/>
        <v/>
      </c>
      <c r="V19" s="79" t="str">
        <f t="shared" si="3"/>
        <v/>
      </c>
      <c r="W19" s="79" t="str">
        <f t="shared" si="3"/>
        <v/>
      </c>
      <c r="X19" s="79" t="str">
        <f t="shared" si="3"/>
        <v/>
      </c>
      <c r="Y19" s="79" t="str">
        <f t="shared" si="3"/>
        <v/>
      </c>
      <c r="Z19" s="79" t="str">
        <f t="shared" si="3"/>
        <v/>
      </c>
      <c r="AA19" s="79" t="str">
        <f t="shared" si="3"/>
        <v/>
      </c>
      <c r="AB19" s="79" t="str">
        <f t="shared" si="3"/>
        <v/>
      </c>
      <c r="AC19" s="79" t="str">
        <f t="shared" si="3"/>
        <v/>
      </c>
      <c r="AD19" s="79" t="str">
        <f t="shared" si="3"/>
        <v/>
      </c>
      <c r="AE19" s="79" t="str">
        <f t="shared" si="3"/>
        <v/>
      </c>
      <c r="AF19" s="79" t="str">
        <f t="shared" si="3"/>
        <v/>
      </c>
      <c r="AG19" s="79" t="str">
        <f t="shared" si="3"/>
        <v/>
      </c>
      <c r="AH19" s="79" t="str">
        <f t="shared" si="3"/>
        <v/>
      </c>
      <c r="AI19" s="79" t="str">
        <f t="shared" si="3"/>
        <v/>
      </c>
      <c r="AJ19" s="79" t="str">
        <f t="shared" si="3"/>
        <v/>
      </c>
      <c r="AK19" s="79" t="str">
        <f t="shared" si="3"/>
        <v/>
      </c>
      <c r="AL19" s="79" t="str">
        <f t="shared" si="3"/>
        <v/>
      </c>
      <c r="AM19" s="79" t="str">
        <f t="shared" si="3"/>
        <v/>
      </c>
      <c r="AN19" s="79" t="str">
        <f t="shared" si="3"/>
        <v/>
      </c>
      <c r="AO19" s="79" t="str">
        <f t="shared" si="3"/>
        <v/>
      </c>
      <c r="AP19" s="79" t="str">
        <f t="shared" si="3"/>
        <v/>
      </c>
      <c r="AQ19" s="79" t="str">
        <f t="shared" si="3"/>
        <v/>
      </c>
      <c r="AR19" s="79" t="str">
        <f t="shared" si="3"/>
        <v/>
      </c>
      <c r="AS19" s="40"/>
    </row>
    <row r="20" spans="1:45" s="10" customFormat="1" x14ac:dyDescent="0.25">
      <c r="C20" s="68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</row>
    <row r="21" spans="1:45" s="10" customFormat="1" x14ac:dyDescent="0.25">
      <c r="A21" s="19" t="s">
        <v>173</v>
      </c>
      <c r="C21" s="68"/>
      <c r="F21" s="31"/>
      <c r="G21" s="80"/>
      <c r="H21" s="8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</row>
    <row r="22" spans="1:45" s="3" customFormat="1" x14ac:dyDescent="0.25">
      <c r="B22" s="72" t="s">
        <v>162</v>
      </c>
      <c r="C22" s="65" t="s">
        <v>7</v>
      </c>
      <c r="D22" s="66"/>
      <c r="E22" s="67"/>
      <c r="F22" s="74" t="str">
        <f>IF(F$3&gt;0,-'Counterfactual scenario'!E66/1000000,"")</f>
        <v/>
      </c>
      <c r="G22" s="74" t="str">
        <f>IF(G$3&gt;0,-'Counterfactual scenario'!F66/1000000,"")</f>
        <v/>
      </c>
      <c r="H22" s="74" t="str">
        <f>IF(H$3&gt;0,-'Counterfactual scenario'!G66/1000000,"")</f>
        <v/>
      </c>
      <c r="I22" s="74" t="str">
        <f>IF(I$3&gt;0,-'Counterfactual scenario'!H66/1000000,"")</f>
        <v/>
      </c>
      <c r="J22" s="74" t="str">
        <f>IF(J$3&gt;0,-'Counterfactual scenario'!I66/1000000,"")</f>
        <v/>
      </c>
      <c r="K22" s="74" t="str">
        <f>IF(K$3&gt;0,-'Counterfactual scenario'!J66/1000000,"")</f>
        <v/>
      </c>
      <c r="L22" s="74" t="str">
        <f>IF(L$3&gt;0,-'Counterfactual scenario'!K66/1000000,"")</f>
        <v/>
      </c>
      <c r="M22" s="74" t="str">
        <f>IF(M$3&gt;0,-'Counterfactual scenario'!L66/1000000,"")</f>
        <v/>
      </c>
      <c r="N22" s="74" t="str">
        <f>IF(N$3&gt;0,-'Counterfactual scenario'!M66/1000000,"")</f>
        <v/>
      </c>
      <c r="O22" s="74" t="str">
        <f>IF(O$3&gt;0,-'Counterfactual scenario'!N66/1000000,"")</f>
        <v/>
      </c>
      <c r="P22" s="74" t="str">
        <f>IF(P$3&gt;0,-'Counterfactual scenario'!O66/1000000,"")</f>
        <v/>
      </c>
      <c r="Q22" s="74" t="str">
        <f>IF(Q$3&gt;0,-'Counterfactual scenario'!P66/1000000,"")</f>
        <v/>
      </c>
      <c r="R22" s="74" t="str">
        <f>IF(R$3&gt;0,-'Counterfactual scenario'!Q66/1000000,"")</f>
        <v/>
      </c>
      <c r="S22" s="74" t="str">
        <f>IF(S$3&gt;0,-'Counterfactual scenario'!R66/1000000,"")</f>
        <v/>
      </c>
      <c r="T22" s="74" t="str">
        <f>IF(T$3&gt;0,-'Counterfactual scenario'!S66/1000000,"")</f>
        <v/>
      </c>
      <c r="U22" s="74" t="str">
        <f>IF(U$3&gt;0,-'Counterfactual scenario'!T66/1000000,"")</f>
        <v/>
      </c>
      <c r="V22" s="74" t="str">
        <f>IF(V$3&gt;0,-'Counterfactual scenario'!U66/1000000,"")</f>
        <v/>
      </c>
      <c r="W22" s="74" t="str">
        <f>IF(W$3&gt;0,-'Counterfactual scenario'!V66/1000000,"")</f>
        <v/>
      </c>
      <c r="X22" s="74" t="str">
        <f>IF(X$3&gt;0,-'Counterfactual scenario'!W66/1000000,"")</f>
        <v/>
      </c>
      <c r="Y22" s="74" t="str">
        <f>IF(Y$3&gt;0,-'Counterfactual scenario'!X66/1000000,"")</f>
        <v/>
      </c>
      <c r="Z22" s="74" t="str">
        <f>IF(Z$3&gt;0,-'Counterfactual scenario'!Y66/1000000,"")</f>
        <v/>
      </c>
      <c r="AA22" s="74" t="str">
        <f>IF(AA$3&gt;0,-'Counterfactual scenario'!Z66/1000000,"")</f>
        <v/>
      </c>
      <c r="AB22" s="74" t="str">
        <f>IF(AB$3&gt;0,-'Counterfactual scenario'!AA66/1000000,"")</f>
        <v/>
      </c>
      <c r="AC22" s="74" t="str">
        <f>IF(AC$3&gt;0,-'Counterfactual scenario'!AB66/1000000,"")</f>
        <v/>
      </c>
      <c r="AD22" s="74" t="str">
        <f>IF(AD$3&gt;0,-'Counterfactual scenario'!AC66/1000000,"")</f>
        <v/>
      </c>
      <c r="AE22" s="74" t="str">
        <f>IF(AE$3&gt;0,-'Counterfactual scenario'!AD66/1000000,"")</f>
        <v/>
      </c>
      <c r="AF22" s="74" t="str">
        <f>IF(AF$3&gt;0,-'Counterfactual scenario'!AE66/1000000,"")</f>
        <v/>
      </c>
      <c r="AG22" s="74" t="str">
        <f>IF(AG$3&gt;0,-'Counterfactual scenario'!AF66/1000000,"")</f>
        <v/>
      </c>
      <c r="AH22" s="74" t="str">
        <f>IF(AH$3&gt;0,-'Counterfactual scenario'!AG66/1000000,"")</f>
        <v/>
      </c>
      <c r="AI22" s="74" t="str">
        <f>IF(AI$3&gt;0,-'Counterfactual scenario'!AH66/1000000,"")</f>
        <v/>
      </c>
      <c r="AJ22" s="74" t="str">
        <f>IF(AJ$3&gt;0,-'Counterfactual scenario'!AI66/1000000,"")</f>
        <v/>
      </c>
      <c r="AK22" s="74" t="str">
        <f>IF(AK$3&gt;0,-'Counterfactual scenario'!AJ66/1000000,"")</f>
        <v/>
      </c>
      <c r="AL22" s="74" t="str">
        <f>IF(AL$3&gt;0,-'Counterfactual scenario'!AK66/1000000,"")</f>
        <v/>
      </c>
      <c r="AM22" s="74" t="str">
        <f>IF(AM$3&gt;0,-'Counterfactual scenario'!AL66/1000000,"")</f>
        <v/>
      </c>
      <c r="AN22" s="74" t="str">
        <f>IF(AN$3&gt;0,-'Counterfactual scenario'!AM66/1000000,"")</f>
        <v/>
      </c>
      <c r="AO22" s="74" t="str">
        <f>IF(AO$3&gt;0,-'Counterfactual scenario'!AN66/1000000,"")</f>
        <v/>
      </c>
      <c r="AP22" s="74" t="str">
        <f>IF(AP$3&gt;0,-'Counterfactual scenario'!AO66/1000000,"")</f>
        <v/>
      </c>
      <c r="AQ22" s="74" t="str">
        <f>IF(AQ$3&gt;0,-'Counterfactual scenario'!AP66/1000000,"")</f>
        <v/>
      </c>
      <c r="AR22" s="74" t="str">
        <f>IF(AR$3&gt;0,-'Counterfactual scenario'!AQ66/1000000,"")</f>
        <v/>
      </c>
    </row>
    <row r="23" spans="1:45" s="3" customFormat="1" x14ac:dyDescent="0.25">
      <c r="B23" s="72" t="s">
        <v>8</v>
      </c>
      <c r="C23" s="65" t="s">
        <v>7</v>
      </c>
      <c r="D23" s="66"/>
      <c r="E23" s="67"/>
      <c r="F23" s="74" t="str">
        <f>IF(F$3&gt;0,-'Counterfactual scenario'!E69/1000000,"")</f>
        <v/>
      </c>
      <c r="G23" s="74" t="str">
        <f>IF(G$3&gt;0,-'Counterfactual scenario'!F69/1000000,"")</f>
        <v/>
      </c>
      <c r="H23" s="74" t="str">
        <f>IF(H$3&gt;0,-'Counterfactual scenario'!G69/1000000,"")</f>
        <v/>
      </c>
      <c r="I23" s="74" t="str">
        <f>IF(I$3&gt;0,-'Counterfactual scenario'!H69/1000000,"")</f>
        <v/>
      </c>
      <c r="J23" s="74" t="str">
        <f>IF(J$3&gt;0,-'Counterfactual scenario'!I69/1000000,"")</f>
        <v/>
      </c>
      <c r="K23" s="74" t="str">
        <f>IF(K$3&gt;0,-'Counterfactual scenario'!J69/1000000,"")</f>
        <v/>
      </c>
      <c r="L23" s="74" t="str">
        <f>IF(L$3&gt;0,-'Counterfactual scenario'!K69/1000000,"")</f>
        <v/>
      </c>
      <c r="M23" s="74" t="str">
        <f>IF(M$3&gt;0,-'Counterfactual scenario'!L69/1000000,"")</f>
        <v/>
      </c>
      <c r="N23" s="74" t="str">
        <f>IF(N$3&gt;0,-'Counterfactual scenario'!M69/1000000,"")</f>
        <v/>
      </c>
      <c r="O23" s="74" t="str">
        <f>IF(O$3&gt;0,-'Counterfactual scenario'!N69/1000000,"")</f>
        <v/>
      </c>
      <c r="P23" s="74" t="str">
        <f>IF(P$3&gt;0,-'Counterfactual scenario'!O69/1000000,"")</f>
        <v/>
      </c>
      <c r="Q23" s="74" t="str">
        <f>IF(Q$3&gt;0,-'Counterfactual scenario'!P69/1000000,"")</f>
        <v/>
      </c>
      <c r="R23" s="74" t="str">
        <f>IF(R$3&gt;0,-'Counterfactual scenario'!Q69/1000000,"")</f>
        <v/>
      </c>
      <c r="S23" s="74" t="str">
        <f>IF(S$3&gt;0,-'Counterfactual scenario'!R69/1000000,"")</f>
        <v/>
      </c>
      <c r="T23" s="74" t="str">
        <f>IF(T$3&gt;0,-'Counterfactual scenario'!S69/1000000,"")</f>
        <v/>
      </c>
      <c r="U23" s="74" t="str">
        <f>IF(U$3&gt;0,-'Counterfactual scenario'!T69/1000000,"")</f>
        <v/>
      </c>
      <c r="V23" s="74" t="str">
        <f>IF(V$3&gt;0,-'Counterfactual scenario'!U69/1000000,"")</f>
        <v/>
      </c>
      <c r="W23" s="74" t="str">
        <f>IF(W$3&gt;0,-'Counterfactual scenario'!V69/1000000,"")</f>
        <v/>
      </c>
      <c r="X23" s="74" t="str">
        <f>IF(X$3&gt;0,-'Counterfactual scenario'!W69/1000000,"")</f>
        <v/>
      </c>
      <c r="Y23" s="74" t="str">
        <f>IF(Y$3&gt;0,-'Counterfactual scenario'!X69/1000000,"")</f>
        <v/>
      </c>
      <c r="Z23" s="74" t="str">
        <f>IF(Z$3&gt;0,-'Counterfactual scenario'!Y69/1000000,"")</f>
        <v/>
      </c>
      <c r="AA23" s="74" t="str">
        <f>IF(AA$3&gt;0,-'Counterfactual scenario'!Z69/1000000,"")</f>
        <v/>
      </c>
      <c r="AB23" s="74" t="str">
        <f>IF(AB$3&gt;0,-'Counterfactual scenario'!AA69/1000000,"")</f>
        <v/>
      </c>
      <c r="AC23" s="74" t="str">
        <f>IF(AC$3&gt;0,-'Counterfactual scenario'!AB69/1000000,"")</f>
        <v/>
      </c>
      <c r="AD23" s="74" t="str">
        <f>IF(AD$3&gt;0,-'Counterfactual scenario'!AC69/1000000,"")</f>
        <v/>
      </c>
      <c r="AE23" s="74" t="str">
        <f>IF(AE$3&gt;0,-'Counterfactual scenario'!AD69/1000000,"")</f>
        <v/>
      </c>
      <c r="AF23" s="74" t="str">
        <f>IF(AF$3&gt;0,-'Counterfactual scenario'!AE69/1000000,"")</f>
        <v/>
      </c>
      <c r="AG23" s="74" t="str">
        <f>IF(AG$3&gt;0,-'Counterfactual scenario'!AF69/1000000,"")</f>
        <v/>
      </c>
      <c r="AH23" s="74" t="str">
        <f>IF(AH$3&gt;0,-'Counterfactual scenario'!AG69/1000000,"")</f>
        <v/>
      </c>
      <c r="AI23" s="74" t="str">
        <f>IF(AI$3&gt;0,-'Counterfactual scenario'!AH69/1000000,"")</f>
        <v/>
      </c>
      <c r="AJ23" s="74" t="str">
        <f>IF(AJ$3&gt;0,-'Counterfactual scenario'!AI69/1000000,"")</f>
        <v/>
      </c>
      <c r="AK23" s="74" t="str">
        <f>IF(AK$3&gt;0,-'Counterfactual scenario'!AJ69/1000000,"")</f>
        <v/>
      </c>
      <c r="AL23" s="74" t="str">
        <f>IF(AL$3&gt;0,-'Counterfactual scenario'!AK69/1000000,"")</f>
        <v/>
      </c>
      <c r="AM23" s="74" t="str">
        <f>IF(AM$3&gt;0,-'Counterfactual scenario'!AL69/1000000,"")</f>
        <v/>
      </c>
      <c r="AN23" s="74" t="str">
        <f>IF(AN$3&gt;0,-'Counterfactual scenario'!AM69/1000000,"")</f>
        <v/>
      </c>
      <c r="AO23" s="74" t="str">
        <f>IF(AO$3&gt;0,-'Counterfactual scenario'!AN69/1000000,"")</f>
        <v/>
      </c>
      <c r="AP23" s="74" t="str">
        <f>IF(AP$3&gt;0,-'Counterfactual scenario'!AO69/1000000,"")</f>
        <v/>
      </c>
      <c r="AQ23" s="74" t="str">
        <f>IF(AQ$3&gt;0,-'Counterfactual scenario'!AP69/1000000,"")</f>
        <v/>
      </c>
      <c r="AR23" s="74" t="str">
        <f>IF(AR$3&gt;0,-'Counterfactual scenario'!AQ69/1000000,"")</f>
        <v/>
      </c>
    </row>
    <row r="24" spans="1:45" s="3" customFormat="1" x14ac:dyDescent="0.25">
      <c r="B24" s="72" t="s">
        <v>160</v>
      </c>
      <c r="C24" s="65" t="s">
        <v>7</v>
      </c>
      <c r="D24" s="66"/>
      <c r="E24" s="67"/>
      <c r="F24" s="74" t="str">
        <f>IF(F$3&gt;0,-'Counterfactual scenario'!E84/1000000,"")</f>
        <v/>
      </c>
      <c r="G24" s="74" t="str">
        <f>IF(G$3&gt;0,-'Counterfactual scenario'!F84/1000000,"")</f>
        <v/>
      </c>
      <c r="H24" s="74" t="str">
        <f>IF(H$3&gt;0,-'Counterfactual scenario'!G84/1000000,"")</f>
        <v/>
      </c>
      <c r="I24" s="74" t="str">
        <f>IF(I$3&gt;0,-'Counterfactual scenario'!H84/1000000,"")</f>
        <v/>
      </c>
      <c r="J24" s="74" t="str">
        <f>IF(J$3&gt;0,-'Counterfactual scenario'!I84/1000000,"")</f>
        <v/>
      </c>
      <c r="K24" s="74" t="str">
        <f>IF(K$3&gt;0,-'Counterfactual scenario'!J84/1000000,"")</f>
        <v/>
      </c>
      <c r="L24" s="74" t="str">
        <f>IF(L$3&gt;0,-'Counterfactual scenario'!K84/1000000,"")</f>
        <v/>
      </c>
      <c r="M24" s="74" t="str">
        <f>IF(M$3&gt;0,-'Counterfactual scenario'!L84/1000000,"")</f>
        <v/>
      </c>
      <c r="N24" s="74" t="str">
        <f>IF(N$3&gt;0,-'Counterfactual scenario'!M84/1000000,"")</f>
        <v/>
      </c>
      <c r="O24" s="74" t="str">
        <f>IF(O$3&gt;0,-'Counterfactual scenario'!N84/1000000,"")</f>
        <v/>
      </c>
      <c r="P24" s="74" t="str">
        <f>IF(P$3&gt;0,-'Counterfactual scenario'!O84/1000000,"")</f>
        <v/>
      </c>
      <c r="Q24" s="74" t="str">
        <f>IF(Q$3&gt;0,-'Counterfactual scenario'!P84/1000000,"")</f>
        <v/>
      </c>
      <c r="R24" s="74" t="str">
        <f>IF(R$3&gt;0,-'Counterfactual scenario'!Q84/1000000,"")</f>
        <v/>
      </c>
      <c r="S24" s="74" t="str">
        <f>IF(S$3&gt;0,-'Counterfactual scenario'!R84/1000000,"")</f>
        <v/>
      </c>
      <c r="T24" s="74" t="str">
        <f>IF(T$3&gt;0,-'Counterfactual scenario'!S84/1000000,"")</f>
        <v/>
      </c>
      <c r="U24" s="74" t="str">
        <f>IF(U$3&gt;0,-'Counterfactual scenario'!T84/1000000,"")</f>
        <v/>
      </c>
      <c r="V24" s="74" t="str">
        <f>IF(V$3&gt;0,-'Counterfactual scenario'!U84/1000000,"")</f>
        <v/>
      </c>
      <c r="W24" s="74" t="str">
        <f>IF(W$3&gt;0,-'Counterfactual scenario'!V84/1000000,"")</f>
        <v/>
      </c>
      <c r="X24" s="74" t="str">
        <f>IF(X$3&gt;0,-'Counterfactual scenario'!W84/1000000,"")</f>
        <v/>
      </c>
      <c r="Y24" s="74" t="str">
        <f>IF(Y$3&gt;0,-'Counterfactual scenario'!X84/1000000,"")</f>
        <v/>
      </c>
      <c r="Z24" s="74" t="str">
        <f>IF(Z$3&gt;0,-'Counterfactual scenario'!Y84/1000000,"")</f>
        <v/>
      </c>
      <c r="AA24" s="74" t="str">
        <f>IF(AA$3&gt;0,-'Counterfactual scenario'!Z84/1000000,"")</f>
        <v/>
      </c>
      <c r="AB24" s="74" t="str">
        <f>IF(AB$3&gt;0,-'Counterfactual scenario'!AA84/1000000,"")</f>
        <v/>
      </c>
      <c r="AC24" s="74" t="str">
        <f>IF(AC$3&gt;0,-'Counterfactual scenario'!AB84/1000000,"")</f>
        <v/>
      </c>
      <c r="AD24" s="74" t="str">
        <f>IF(AD$3&gt;0,-'Counterfactual scenario'!AC84/1000000,"")</f>
        <v/>
      </c>
      <c r="AE24" s="74" t="str">
        <f>IF(AE$3&gt;0,-'Counterfactual scenario'!AD84/1000000,"")</f>
        <v/>
      </c>
      <c r="AF24" s="74" t="str">
        <f>IF(AF$3&gt;0,-'Counterfactual scenario'!AE84/1000000,"")</f>
        <v/>
      </c>
      <c r="AG24" s="74" t="str">
        <f>IF(AG$3&gt;0,-'Counterfactual scenario'!AF84/1000000,"")</f>
        <v/>
      </c>
      <c r="AH24" s="74" t="str">
        <f>IF(AH$3&gt;0,-'Counterfactual scenario'!AG84/1000000,"")</f>
        <v/>
      </c>
      <c r="AI24" s="74" t="str">
        <f>IF(AI$3&gt;0,-'Counterfactual scenario'!AH84/1000000,"")</f>
        <v/>
      </c>
      <c r="AJ24" s="74" t="str">
        <f>IF(AJ$3&gt;0,-'Counterfactual scenario'!AI84/1000000,"")</f>
        <v/>
      </c>
      <c r="AK24" s="74" t="str">
        <f>IF(AK$3&gt;0,-'Counterfactual scenario'!AJ84/1000000,"")</f>
        <v/>
      </c>
      <c r="AL24" s="74" t="str">
        <f>IF(AL$3&gt;0,-'Counterfactual scenario'!AK84/1000000,"")</f>
        <v/>
      </c>
      <c r="AM24" s="74" t="str">
        <f>IF(AM$3&gt;0,-'Counterfactual scenario'!AL84/1000000,"")</f>
        <v/>
      </c>
      <c r="AN24" s="74" t="str">
        <f>IF(AN$3&gt;0,-'Counterfactual scenario'!AM84/1000000,"")</f>
        <v/>
      </c>
      <c r="AO24" s="74" t="str">
        <f>IF(AO$3&gt;0,-'Counterfactual scenario'!AN84/1000000,"")</f>
        <v/>
      </c>
      <c r="AP24" s="74" t="str">
        <f>IF(AP$3&gt;0,-'Counterfactual scenario'!AO84/1000000,"")</f>
        <v/>
      </c>
      <c r="AQ24" s="74" t="str">
        <f>IF(AQ$3&gt;0,-'Counterfactual scenario'!AP84/1000000,"")</f>
        <v/>
      </c>
      <c r="AR24" s="74" t="str">
        <f>IF(AR$3&gt;0,-'Counterfactual scenario'!AQ84/1000000,"")</f>
        <v/>
      </c>
    </row>
    <row r="25" spans="1:45" s="3" customFormat="1" x14ac:dyDescent="0.25">
      <c r="A25" s="59"/>
      <c r="B25" s="75" t="s">
        <v>161</v>
      </c>
      <c r="C25" s="76" t="s">
        <v>7</v>
      </c>
      <c r="D25" s="77"/>
      <c r="E25" s="78"/>
      <c r="F25" s="79" t="str">
        <f>IF(F$3&gt;0,SUM(F22:F24),"")</f>
        <v/>
      </c>
      <c r="G25" s="79" t="str">
        <f t="shared" ref="G25:J25" si="4">IF(G$3&gt;0,SUM(G22:G24),"")</f>
        <v/>
      </c>
      <c r="H25" s="79" t="str">
        <f>IF(H$3&gt;0,SUM(H22:H24),"")</f>
        <v/>
      </c>
      <c r="I25" s="79" t="str">
        <f t="shared" si="4"/>
        <v/>
      </c>
      <c r="J25" s="79" t="str">
        <f t="shared" si="4"/>
        <v/>
      </c>
      <c r="K25" s="79" t="str">
        <f>IF(K$3&gt;0,SUM(K22:K24),"")</f>
        <v/>
      </c>
      <c r="L25" s="79" t="str">
        <f t="shared" ref="L25:AR25" si="5">IF(L$3&gt;0,SUM(L22:L24),"")</f>
        <v/>
      </c>
      <c r="M25" s="79" t="str">
        <f t="shared" si="5"/>
        <v/>
      </c>
      <c r="N25" s="79" t="str">
        <f t="shared" si="5"/>
        <v/>
      </c>
      <c r="O25" s="79" t="str">
        <f t="shared" si="5"/>
        <v/>
      </c>
      <c r="P25" s="79" t="str">
        <f t="shared" si="5"/>
        <v/>
      </c>
      <c r="Q25" s="79" t="str">
        <f t="shared" si="5"/>
        <v/>
      </c>
      <c r="R25" s="79" t="str">
        <f t="shared" si="5"/>
        <v/>
      </c>
      <c r="S25" s="79" t="str">
        <f t="shared" si="5"/>
        <v/>
      </c>
      <c r="T25" s="79" t="str">
        <f t="shared" si="5"/>
        <v/>
      </c>
      <c r="U25" s="79" t="str">
        <f t="shared" si="5"/>
        <v/>
      </c>
      <c r="V25" s="79" t="str">
        <f t="shared" si="5"/>
        <v/>
      </c>
      <c r="W25" s="79" t="str">
        <f t="shared" si="5"/>
        <v/>
      </c>
      <c r="X25" s="79" t="str">
        <f t="shared" si="5"/>
        <v/>
      </c>
      <c r="Y25" s="79" t="str">
        <f t="shared" si="5"/>
        <v/>
      </c>
      <c r="Z25" s="79" t="str">
        <f t="shared" si="5"/>
        <v/>
      </c>
      <c r="AA25" s="79" t="str">
        <f t="shared" si="5"/>
        <v/>
      </c>
      <c r="AB25" s="79" t="str">
        <f t="shared" si="5"/>
        <v/>
      </c>
      <c r="AC25" s="79" t="str">
        <f t="shared" si="5"/>
        <v/>
      </c>
      <c r="AD25" s="79" t="str">
        <f t="shared" si="5"/>
        <v/>
      </c>
      <c r="AE25" s="79" t="str">
        <f t="shared" si="5"/>
        <v/>
      </c>
      <c r="AF25" s="79" t="str">
        <f t="shared" si="5"/>
        <v/>
      </c>
      <c r="AG25" s="79" t="str">
        <f t="shared" si="5"/>
        <v/>
      </c>
      <c r="AH25" s="79" t="str">
        <f t="shared" si="5"/>
        <v/>
      </c>
      <c r="AI25" s="79" t="str">
        <f t="shared" si="5"/>
        <v/>
      </c>
      <c r="AJ25" s="79" t="str">
        <f t="shared" si="5"/>
        <v/>
      </c>
      <c r="AK25" s="79" t="str">
        <f t="shared" si="5"/>
        <v/>
      </c>
      <c r="AL25" s="79" t="str">
        <f t="shared" si="5"/>
        <v/>
      </c>
      <c r="AM25" s="79" t="str">
        <f t="shared" si="5"/>
        <v/>
      </c>
      <c r="AN25" s="79" t="str">
        <f t="shared" si="5"/>
        <v/>
      </c>
      <c r="AO25" s="79" t="str">
        <f t="shared" si="5"/>
        <v/>
      </c>
      <c r="AP25" s="79" t="str">
        <f t="shared" si="5"/>
        <v/>
      </c>
      <c r="AQ25" s="79" t="str">
        <f t="shared" si="5"/>
        <v/>
      </c>
      <c r="AR25" s="79" t="str">
        <f t="shared" si="5"/>
        <v/>
      </c>
      <c r="AS25" s="40"/>
    </row>
    <row r="26" spans="1:45" s="3" customFormat="1" x14ac:dyDescent="0.25">
      <c r="C26" s="65"/>
      <c r="D26" s="10"/>
      <c r="E26" s="10"/>
      <c r="F26" s="31"/>
      <c r="G26" s="31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</row>
    <row r="27" spans="1:45" s="1" customFormat="1" x14ac:dyDescent="0.25">
      <c r="A27" s="58"/>
      <c r="B27" s="82" t="s">
        <v>9</v>
      </c>
      <c r="C27" s="83" t="s">
        <v>7</v>
      </c>
      <c r="D27" s="58"/>
      <c r="E27" s="60"/>
      <c r="F27" s="84">
        <f>IF(F$3&gt;0,SUM(F19,F25),0)</f>
        <v>0</v>
      </c>
      <c r="G27" s="84">
        <f t="shared" ref="G27:AR27" si="6">IF(G$3&gt;0,SUM(G19,G25),0)</f>
        <v>0</v>
      </c>
      <c r="H27" s="84">
        <f t="shared" si="6"/>
        <v>0</v>
      </c>
      <c r="I27" s="84">
        <f t="shared" si="6"/>
        <v>0</v>
      </c>
      <c r="J27" s="84">
        <f t="shared" si="6"/>
        <v>0</v>
      </c>
      <c r="K27" s="84">
        <f>IF(K$3&gt;0,SUM(K19,K25),0)</f>
        <v>0</v>
      </c>
      <c r="L27" s="84">
        <f t="shared" si="6"/>
        <v>0</v>
      </c>
      <c r="M27" s="84">
        <f t="shared" si="6"/>
        <v>0</v>
      </c>
      <c r="N27" s="84">
        <f t="shared" si="6"/>
        <v>0</v>
      </c>
      <c r="O27" s="84">
        <f t="shared" si="6"/>
        <v>0</v>
      </c>
      <c r="P27" s="84">
        <f t="shared" si="6"/>
        <v>0</v>
      </c>
      <c r="Q27" s="84">
        <f t="shared" si="6"/>
        <v>0</v>
      </c>
      <c r="R27" s="84">
        <f t="shared" si="6"/>
        <v>0</v>
      </c>
      <c r="S27" s="84">
        <f t="shared" si="6"/>
        <v>0</v>
      </c>
      <c r="T27" s="84">
        <f t="shared" si="6"/>
        <v>0</v>
      </c>
      <c r="U27" s="84">
        <f t="shared" si="6"/>
        <v>0</v>
      </c>
      <c r="V27" s="84">
        <f t="shared" si="6"/>
        <v>0</v>
      </c>
      <c r="W27" s="84">
        <f t="shared" si="6"/>
        <v>0</v>
      </c>
      <c r="X27" s="84">
        <f t="shared" si="6"/>
        <v>0</v>
      </c>
      <c r="Y27" s="84">
        <f t="shared" si="6"/>
        <v>0</v>
      </c>
      <c r="Z27" s="84">
        <f t="shared" si="6"/>
        <v>0</v>
      </c>
      <c r="AA27" s="84">
        <f t="shared" si="6"/>
        <v>0</v>
      </c>
      <c r="AB27" s="84">
        <f t="shared" si="6"/>
        <v>0</v>
      </c>
      <c r="AC27" s="84">
        <f t="shared" si="6"/>
        <v>0</v>
      </c>
      <c r="AD27" s="84">
        <f t="shared" si="6"/>
        <v>0</v>
      </c>
      <c r="AE27" s="84">
        <f t="shared" si="6"/>
        <v>0</v>
      </c>
      <c r="AF27" s="84">
        <f t="shared" si="6"/>
        <v>0</v>
      </c>
      <c r="AG27" s="84">
        <f t="shared" si="6"/>
        <v>0</v>
      </c>
      <c r="AH27" s="84">
        <f t="shared" si="6"/>
        <v>0</v>
      </c>
      <c r="AI27" s="84">
        <f t="shared" si="6"/>
        <v>0</v>
      </c>
      <c r="AJ27" s="84">
        <f t="shared" si="6"/>
        <v>0</v>
      </c>
      <c r="AK27" s="84">
        <f t="shared" si="6"/>
        <v>0</v>
      </c>
      <c r="AL27" s="84">
        <f t="shared" si="6"/>
        <v>0</v>
      </c>
      <c r="AM27" s="84">
        <f t="shared" si="6"/>
        <v>0</v>
      </c>
      <c r="AN27" s="84">
        <f t="shared" si="6"/>
        <v>0</v>
      </c>
      <c r="AO27" s="84">
        <f t="shared" si="6"/>
        <v>0</v>
      </c>
      <c r="AP27" s="84">
        <f t="shared" si="6"/>
        <v>0</v>
      </c>
      <c r="AQ27" s="84">
        <f t="shared" si="6"/>
        <v>0</v>
      </c>
      <c r="AR27" s="84">
        <f t="shared" si="6"/>
        <v>0</v>
      </c>
    </row>
    <row r="28" spans="1:45" s="20" customFormat="1" x14ac:dyDescent="0.25">
      <c r="A28" s="85"/>
      <c r="B28" s="86" t="s">
        <v>10</v>
      </c>
      <c r="C28" s="87" t="s">
        <v>11</v>
      </c>
      <c r="D28" s="85"/>
      <c r="E28" s="88"/>
      <c r="F28" s="89" t="str">
        <f>IFERROR(F27/F19,"n/a")</f>
        <v>n/a</v>
      </c>
      <c r="G28" s="89" t="str">
        <f t="shared" ref="G28:AR28" si="7">IFERROR(G27/G19,"n/a")</f>
        <v>n/a</v>
      </c>
      <c r="H28" s="89" t="str">
        <f t="shared" si="7"/>
        <v>n/a</v>
      </c>
      <c r="I28" s="89" t="str">
        <f t="shared" si="7"/>
        <v>n/a</v>
      </c>
      <c r="J28" s="89" t="str">
        <f t="shared" si="7"/>
        <v>n/a</v>
      </c>
      <c r="K28" s="89" t="str">
        <f t="shared" si="7"/>
        <v>n/a</v>
      </c>
      <c r="L28" s="89" t="str">
        <f t="shared" si="7"/>
        <v>n/a</v>
      </c>
      <c r="M28" s="89" t="str">
        <f t="shared" si="7"/>
        <v>n/a</v>
      </c>
      <c r="N28" s="89" t="str">
        <f t="shared" si="7"/>
        <v>n/a</v>
      </c>
      <c r="O28" s="89" t="str">
        <f t="shared" si="7"/>
        <v>n/a</v>
      </c>
      <c r="P28" s="89" t="str">
        <f t="shared" si="7"/>
        <v>n/a</v>
      </c>
      <c r="Q28" s="89" t="str">
        <f t="shared" si="7"/>
        <v>n/a</v>
      </c>
      <c r="R28" s="89" t="str">
        <f t="shared" si="7"/>
        <v>n/a</v>
      </c>
      <c r="S28" s="89" t="str">
        <f t="shared" si="7"/>
        <v>n/a</v>
      </c>
      <c r="T28" s="89" t="str">
        <f t="shared" si="7"/>
        <v>n/a</v>
      </c>
      <c r="U28" s="89" t="str">
        <f t="shared" si="7"/>
        <v>n/a</v>
      </c>
      <c r="V28" s="89" t="str">
        <f t="shared" si="7"/>
        <v>n/a</v>
      </c>
      <c r="W28" s="89" t="str">
        <f t="shared" si="7"/>
        <v>n/a</v>
      </c>
      <c r="X28" s="89" t="str">
        <f t="shared" si="7"/>
        <v>n/a</v>
      </c>
      <c r="Y28" s="89" t="str">
        <f t="shared" si="7"/>
        <v>n/a</v>
      </c>
      <c r="Z28" s="89" t="str">
        <f t="shared" si="7"/>
        <v>n/a</v>
      </c>
      <c r="AA28" s="89" t="str">
        <f t="shared" si="7"/>
        <v>n/a</v>
      </c>
      <c r="AB28" s="89" t="str">
        <f t="shared" si="7"/>
        <v>n/a</v>
      </c>
      <c r="AC28" s="89" t="str">
        <f t="shared" si="7"/>
        <v>n/a</v>
      </c>
      <c r="AD28" s="89" t="str">
        <f t="shared" si="7"/>
        <v>n/a</v>
      </c>
      <c r="AE28" s="89" t="str">
        <f t="shared" si="7"/>
        <v>n/a</v>
      </c>
      <c r="AF28" s="89" t="str">
        <f t="shared" si="7"/>
        <v>n/a</v>
      </c>
      <c r="AG28" s="89" t="str">
        <f t="shared" si="7"/>
        <v>n/a</v>
      </c>
      <c r="AH28" s="89" t="str">
        <f t="shared" si="7"/>
        <v>n/a</v>
      </c>
      <c r="AI28" s="89" t="str">
        <f t="shared" si="7"/>
        <v>n/a</v>
      </c>
      <c r="AJ28" s="89" t="str">
        <f t="shared" si="7"/>
        <v>n/a</v>
      </c>
      <c r="AK28" s="89" t="str">
        <f t="shared" si="7"/>
        <v>n/a</v>
      </c>
      <c r="AL28" s="89" t="str">
        <f t="shared" si="7"/>
        <v>n/a</v>
      </c>
      <c r="AM28" s="89" t="str">
        <f t="shared" si="7"/>
        <v>n/a</v>
      </c>
      <c r="AN28" s="89" t="str">
        <f t="shared" si="7"/>
        <v>n/a</v>
      </c>
      <c r="AO28" s="89" t="str">
        <f t="shared" si="7"/>
        <v>n/a</v>
      </c>
      <c r="AP28" s="89" t="str">
        <f t="shared" si="7"/>
        <v>n/a</v>
      </c>
      <c r="AQ28" s="89" t="str">
        <f t="shared" si="7"/>
        <v>n/a</v>
      </c>
      <c r="AR28" s="89" t="str">
        <f t="shared" si="7"/>
        <v>n/a</v>
      </c>
    </row>
    <row r="29" spans="1:45" s="40" customFormat="1" x14ac:dyDescent="0.25">
      <c r="A29" s="85"/>
      <c r="B29" s="61" t="s">
        <v>12</v>
      </c>
      <c r="C29" s="62" t="s">
        <v>7</v>
      </c>
      <c r="D29" s="223" t="str">
        <f>IF(ROUND(SUM(F29:AR29),1)=ROUND(D40,1),"odpisy v pořádku/D&amp;A is OK","odpisy nesedí/D&amp;A is not OK")</f>
        <v>odpisy v pořádku/D&amp;A is OK</v>
      </c>
      <c r="E29" s="64"/>
      <c r="F29" s="90">
        <f>IF(F3&gt;0,IF(F3&lt;=$D$41,SUM($D$40)/$D$41,0),0)</f>
        <v>0</v>
      </c>
      <c r="G29" s="90">
        <f t="shared" ref="G29:AR29" si="8">IF(G3&gt;0,IF(G3&lt;=$D$41,SUM($D$40)/$D$41,0),0)</f>
        <v>0</v>
      </c>
      <c r="H29" s="90">
        <f t="shared" si="8"/>
        <v>0</v>
      </c>
      <c r="I29" s="90">
        <f t="shared" si="8"/>
        <v>0</v>
      </c>
      <c r="J29" s="90">
        <f t="shared" si="8"/>
        <v>0</v>
      </c>
      <c r="K29" s="90">
        <f t="shared" si="8"/>
        <v>0</v>
      </c>
      <c r="L29" s="90">
        <f t="shared" si="8"/>
        <v>0</v>
      </c>
      <c r="M29" s="90">
        <f t="shared" si="8"/>
        <v>0</v>
      </c>
      <c r="N29" s="90">
        <f t="shared" si="8"/>
        <v>0</v>
      </c>
      <c r="O29" s="90">
        <f t="shared" si="8"/>
        <v>0</v>
      </c>
      <c r="P29" s="90">
        <f t="shared" si="8"/>
        <v>0</v>
      </c>
      <c r="Q29" s="90">
        <f t="shared" si="8"/>
        <v>0</v>
      </c>
      <c r="R29" s="90">
        <f t="shared" si="8"/>
        <v>0</v>
      </c>
      <c r="S29" s="90">
        <f t="shared" si="8"/>
        <v>0</v>
      </c>
      <c r="T29" s="90">
        <f t="shared" si="8"/>
        <v>0</v>
      </c>
      <c r="U29" s="90">
        <f t="shared" si="8"/>
        <v>0</v>
      </c>
      <c r="V29" s="90">
        <f t="shared" si="8"/>
        <v>0</v>
      </c>
      <c r="W29" s="90">
        <f t="shared" si="8"/>
        <v>0</v>
      </c>
      <c r="X29" s="90">
        <f t="shared" si="8"/>
        <v>0</v>
      </c>
      <c r="Y29" s="90">
        <f t="shared" si="8"/>
        <v>0</v>
      </c>
      <c r="Z29" s="90">
        <f t="shared" si="8"/>
        <v>0</v>
      </c>
      <c r="AA29" s="90">
        <f t="shared" si="8"/>
        <v>0</v>
      </c>
      <c r="AB29" s="90">
        <f t="shared" si="8"/>
        <v>0</v>
      </c>
      <c r="AC29" s="90">
        <f t="shared" si="8"/>
        <v>0</v>
      </c>
      <c r="AD29" s="90">
        <f t="shared" si="8"/>
        <v>0</v>
      </c>
      <c r="AE29" s="90">
        <f t="shared" si="8"/>
        <v>0</v>
      </c>
      <c r="AF29" s="90">
        <f t="shared" si="8"/>
        <v>0</v>
      </c>
      <c r="AG29" s="90">
        <f t="shared" si="8"/>
        <v>0</v>
      </c>
      <c r="AH29" s="90">
        <f t="shared" si="8"/>
        <v>0</v>
      </c>
      <c r="AI29" s="90">
        <f t="shared" si="8"/>
        <v>0</v>
      </c>
      <c r="AJ29" s="90">
        <f t="shared" si="8"/>
        <v>0</v>
      </c>
      <c r="AK29" s="90">
        <f t="shared" si="8"/>
        <v>0</v>
      </c>
      <c r="AL29" s="90">
        <f t="shared" si="8"/>
        <v>0</v>
      </c>
      <c r="AM29" s="90">
        <f t="shared" si="8"/>
        <v>0</v>
      </c>
      <c r="AN29" s="90">
        <f t="shared" si="8"/>
        <v>0</v>
      </c>
      <c r="AO29" s="90">
        <f t="shared" si="8"/>
        <v>0</v>
      </c>
      <c r="AP29" s="90">
        <f t="shared" si="8"/>
        <v>0</v>
      </c>
      <c r="AQ29" s="90">
        <f t="shared" si="8"/>
        <v>0</v>
      </c>
      <c r="AR29" s="90">
        <f t="shared" si="8"/>
        <v>0</v>
      </c>
    </row>
    <row r="30" spans="1:45" s="1" customFormat="1" x14ac:dyDescent="0.25">
      <c r="A30" s="58"/>
      <c r="B30" s="82" t="s">
        <v>13</v>
      </c>
      <c r="C30" s="83" t="s">
        <v>7</v>
      </c>
      <c r="D30" s="58"/>
      <c r="E30" s="64"/>
      <c r="F30" s="84">
        <f>IF(F$3&gt;0,F27+F29,0)</f>
        <v>0</v>
      </c>
      <c r="G30" s="84">
        <f t="shared" ref="G30:AR30" si="9">IF(G$3&gt;0,G27+G29,0)</f>
        <v>0</v>
      </c>
      <c r="H30" s="84">
        <f t="shared" si="9"/>
        <v>0</v>
      </c>
      <c r="I30" s="84">
        <f t="shared" si="9"/>
        <v>0</v>
      </c>
      <c r="J30" s="84">
        <f t="shared" si="9"/>
        <v>0</v>
      </c>
      <c r="K30" s="84">
        <f t="shared" si="9"/>
        <v>0</v>
      </c>
      <c r="L30" s="84">
        <f t="shared" si="9"/>
        <v>0</v>
      </c>
      <c r="M30" s="84">
        <f t="shared" si="9"/>
        <v>0</v>
      </c>
      <c r="N30" s="84">
        <f t="shared" si="9"/>
        <v>0</v>
      </c>
      <c r="O30" s="84">
        <f t="shared" si="9"/>
        <v>0</v>
      </c>
      <c r="P30" s="84">
        <f t="shared" si="9"/>
        <v>0</v>
      </c>
      <c r="Q30" s="84">
        <f t="shared" si="9"/>
        <v>0</v>
      </c>
      <c r="R30" s="84">
        <f t="shared" si="9"/>
        <v>0</v>
      </c>
      <c r="S30" s="84">
        <f t="shared" si="9"/>
        <v>0</v>
      </c>
      <c r="T30" s="84">
        <f t="shared" si="9"/>
        <v>0</v>
      </c>
      <c r="U30" s="84">
        <f t="shared" si="9"/>
        <v>0</v>
      </c>
      <c r="V30" s="84">
        <f t="shared" si="9"/>
        <v>0</v>
      </c>
      <c r="W30" s="84">
        <f t="shared" si="9"/>
        <v>0</v>
      </c>
      <c r="X30" s="84">
        <f t="shared" si="9"/>
        <v>0</v>
      </c>
      <c r="Y30" s="84">
        <f t="shared" si="9"/>
        <v>0</v>
      </c>
      <c r="Z30" s="84">
        <f t="shared" si="9"/>
        <v>0</v>
      </c>
      <c r="AA30" s="84">
        <f t="shared" si="9"/>
        <v>0</v>
      </c>
      <c r="AB30" s="84">
        <f t="shared" si="9"/>
        <v>0</v>
      </c>
      <c r="AC30" s="84">
        <f t="shared" si="9"/>
        <v>0</v>
      </c>
      <c r="AD30" s="84">
        <f t="shared" si="9"/>
        <v>0</v>
      </c>
      <c r="AE30" s="84">
        <f t="shared" si="9"/>
        <v>0</v>
      </c>
      <c r="AF30" s="84">
        <f t="shared" si="9"/>
        <v>0</v>
      </c>
      <c r="AG30" s="84">
        <f t="shared" si="9"/>
        <v>0</v>
      </c>
      <c r="AH30" s="84">
        <f t="shared" si="9"/>
        <v>0</v>
      </c>
      <c r="AI30" s="84">
        <f t="shared" si="9"/>
        <v>0</v>
      </c>
      <c r="AJ30" s="84">
        <f t="shared" si="9"/>
        <v>0</v>
      </c>
      <c r="AK30" s="84">
        <f t="shared" si="9"/>
        <v>0</v>
      </c>
      <c r="AL30" s="84">
        <f t="shared" si="9"/>
        <v>0</v>
      </c>
      <c r="AM30" s="84">
        <f t="shared" si="9"/>
        <v>0</v>
      </c>
      <c r="AN30" s="84">
        <f t="shared" si="9"/>
        <v>0</v>
      </c>
      <c r="AO30" s="84">
        <f t="shared" si="9"/>
        <v>0</v>
      </c>
      <c r="AP30" s="84">
        <f t="shared" si="9"/>
        <v>0</v>
      </c>
      <c r="AQ30" s="84">
        <f t="shared" si="9"/>
        <v>0</v>
      </c>
      <c r="AR30" s="84">
        <f t="shared" si="9"/>
        <v>0</v>
      </c>
    </row>
    <row r="31" spans="1:45" s="3" customFormat="1" x14ac:dyDescent="0.25">
      <c r="A31" s="58"/>
      <c r="B31" s="40" t="s">
        <v>14</v>
      </c>
      <c r="C31" s="62" t="s">
        <v>7</v>
      </c>
      <c r="D31" s="91">
        <f>'Investment Scenario'!B36</f>
        <v>0</v>
      </c>
      <c r="E31" s="64"/>
      <c r="F31" s="129">
        <f>(SUM('Counterfactual scenario'!$E$37:'Counterfactual scenario'!E37)-SUM('Counterfactual scenario'!$E$38:'Counterfactual scenario'!E38))/1000000</f>
        <v>0</v>
      </c>
      <c r="G31" s="129" t="e">
        <f>(SUM('Counterfactual scenario'!$E$37:'Counterfactual scenario'!F37)-SUM('Counterfactual scenario'!$E$38:'Counterfactual scenario'!F38))/1000000</f>
        <v>#DIV/0!</v>
      </c>
      <c r="H31" s="129" t="e">
        <f>(SUM('Counterfactual scenario'!$E$37:'Counterfactual scenario'!G37)-SUM('Counterfactual scenario'!$E$38:'Counterfactual scenario'!G38))/1000000</f>
        <v>#DIV/0!</v>
      </c>
      <c r="I31" s="129" t="e">
        <f>(SUM('Counterfactual scenario'!$E$37:'Counterfactual scenario'!H37)-SUM('Counterfactual scenario'!$E$38:'Counterfactual scenario'!H38))/1000000</f>
        <v>#DIV/0!</v>
      </c>
      <c r="J31" s="129" t="e">
        <f>(SUM('Counterfactual scenario'!$E$37:'Counterfactual scenario'!I37)-SUM('Counterfactual scenario'!$E$38:'Counterfactual scenario'!I38))/1000000</f>
        <v>#DIV/0!</v>
      </c>
      <c r="K31" s="129" t="e">
        <f>(SUM('Counterfactual scenario'!$E$37:'Counterfactual scenario'!J37)-SUM('Counterfactual scenario'!$E$38:'Counterfactual scenario'!J38))/1000000</f>
        <v>#DIV/0!</v>
      </c>
      <c r="L31" s="129" t="e">
        <f>(SUM('Counterfactual scenario'!$E$37:'Counterfactual scenario'!K37)-SUM('Counterfactual scenario'!$E$38:'Counterfactual scenario'!K38))/1000000</f>
        <v>#DIV/0!</v>
      </c>
      <c r="M31" s="129" t="e">
        <f>(SUM('Counterfactual scenario'!$E$37:'Counterfactual scenario'!L37)-SUM('Counterfactual scenario'!$E$38:'Counterfactual scenario'!L38))/1000000</f>
        <v>#DIV/0!</v>
      </c>
      <c r="N31" s="129" t="e">
        <f>(SUM('Counterfactual scenario'!$E$37:'Counterfactual scenario'!M37)-SUM('Counterfactual scenario'!$E$38:'Counterfactual scenario'!M38))/1000000</f>
        <v>#DIV/0!</v>
      </c>
      <c r="O31" s="129" t="e">
        <f>(SUM('Counterfactual scenario'!$E$37:'Counterfactual scenario'!N37)-SUM('Counterfactual scenario'!$E$38:'Counterfactual scenario'!N38))/1000000</f>
        <v>#DIV/0!</v>
      </c>
      <c r="P31" s="129" t="e">
        <f>(SUM('Counterfactual scenario'!$E$37:'Counterfactual scenario'!O37)-SUM('Counterfactual scenario'!$E$38:'Counterfactual scenario'!O38))/1000000</f>
        <v>#DIV/0!</v>
      </c>
      <c r="Q31" s="129" t="e">
        <f>(SUM('Counterfactual scenario'!$E$37:'Counterfactual scenario'!P37)-SUM('Counterfactual scenario'!$E$38:'Counterfactual scenario'!P38))/1000000</f>
        <v>#DIV/0!</v>
      </c>
      <c r="R31" s="129" t="e">
        <f>(SUM('Counterfactual scenario'!$E$37:'Counterfactual scenario'!Q37)-SUM('Counterfactual scenario'!$E$38:'Counterfactual scenario'!Q38))/1000000</f>
        <v>#DIV/0!</v>
      </c>
      <c r="S31" s="129" t="e">
        <f>(SUM('Counterfactual scenario'!$E$37:'Counterfactual scenario'!R37)-SUM('Counterfactual scenario'!$E$38:'Counterfactual scenario'!R38))/1000000</f>
        <v>#DIV/0!</v>
      </c>
      <c r="T31" s="129" t="e">
        <f>(SUM('Counterfactual scenario'!$E$37:'Counterfactual scenario'!S37)-SUM('Counterfactual scenario'!$E$38:'Counterfactual scenario'!S38))/1000000</f>
        <v>#DIV/0!</v>
      </c>
      <c r="U31" s="129" t="e">
        <f>(SUM('Counterfactual scenario'!$E$37:'Counterfactual scenario'!T37)-SUM('Counterfactual scenario'!$E$38:'Counterfactual scenario'!T38))/1000000</f>
        <v>#DIV/0!</v>
      </c>
      <c r="V31" s="129" t="e">
        <f>(SUM('Counterfactual scenario'!$E$37:'Counterfactual scenario'!U37)-SUM('Counterfactual scenario'!$E$38:'Counterfactual scenario'!U38))/1000000</f>
        <v>#DIV/0!</v>
      </c>
      <c r="W31" s="129" t="e">
        <f>(SUM('Counterfactual scenario'!$E$37:'Counterfactual scenario'!V37)-SUM('Counterfactual scenario'!$E$38:'Counterfactual scenario'!V38))/1000000</f>
        <v>#DIV/0!</v>
      </c>
      <c r="X31" s="129" t="e">
        <f>(SUM('Counterfactual scenario'!$E$37:'Counterfactual scenario'!W37)-SUM('Counterfactual scenario'!$E$38:'Counterfactual scenario'!W38))/1000000</f>
        <v>#DIV/0!</v>
      </c>
      <c r="Y31" s="129" t="e">
        <f>(SUM('Counterfactual scenario'!$E$37:'Counterfactual scenario'!X37)-SUM('Counterfactual scenario'!$E$38:'Counterfactual scenario'!X38))/1000000</f>
        <v>#DIV/0!</v>
      </c>
      <c r="Z31" s="129" t="e">
        <f>(SUM('Counterfactual scenario'!$E$37:'Counterfactual scenario'!Y37)-SUM('Counterfactual scenario'!$E$38:'Counterfactual scenario'!Y38))/1000000</f>
        <v>#DIV/0!</v>
      </c>
      <c r="AA31" s="129" t="e">
        <f>(SUM('Counterfactual scenario'!$E$37:'Counterfactual scenario'!Z37)-SUM('Counterfactual scenario'!$E$38:'Counterfactual scenario'!Z38))/1000000</f>
        <v>#DIV/0!</v>
      </c>
      <c r="AB31" s="129" t="e">
        <f>(SUM('Counterfactual scenario'!$E$37:'Counterfactual scenario'!AA37)-SUM('Counterfactual scenario'!$E$38:'Counterfactual scenario'!AA38))/1000000</f>
        <v>#DIV/0!</v>
      </c>
      <c r="AC31" s="129" t="e">
        <f>(SUM('Counterfactual scenario'!$E$37:'Counterfactual scenario'!AB37)-SUM('Counterfactual scenario'!$E$38:'Counterfactual scenario'!AB38))/1000000</f>
        <v>#DIV/0!</v>
      </c>
      <c r="AD31" s="129" t="e">
        <f>(SUM('Counterfactual scenario'!$E$37:'Counterfactual scenario'!AC37)-SUM('Counterfactual scenario'!$E$38:'Counterfactual scenario'!AC38))/1000000</f>
        <v>#DIV/0!</v>
      </c>
      <c r="AE31" s="129" t="e">
        <f>(SUM('Counterfactual scenario'!$E$37:'Counterfactual scenario'!AD37)-SUM('Counterfactual scenario'!$E$38:'Counterfactual scenario'!AD38))/1000000</f>
        <v>#DIV/0!</v>
      </c>
      <c r="AF31" s="129" t="e">
        <f>(SUM('Counterfactual scenario'!$E$37:'Counterfactual scenario'!AE37)-SUM('Counterfactual scenario'!$E$38:'Counterfactual scenario'!AE38))/1000000</f>
        <v>#DIV/0!</v>
      </c>
      <c r="AG31" s="129" t="e">
        <f>(SUM('Counterfactual scenario'!$E$37:'Counterfactual scenario'!AF37)-SUM('Counterfactual scenario'!$E$38:'Counterfactual scenario'!AF38))/1000000</f>
        <v>#DIV/0!</v>
      </c>
      <c r="AH31" s="129" t="e">
        <f>(SUM('Counterfactual scenario'!$E$37:'Counterfactual scenario'!AG37)-SUM('Counterfactual scenario'!$E$38:'Counterfactual scenario'!AG38))/1000000</f>
        <v>#DIV/0!</v>
      </c>
      <c r="AI31" s="129" t="e">
        <f>(SUM('Counterfactual scenario'!$E$37:'Counterfactual scenario'!AH37)-SUM('Counterfactual scenario'!$E$38:'Counterfactual scenario'!AH38))/1000000</f>
        <v>#DIV/0!</v>
      </c>
      <c r="AJ31" s="129" t="e">
        <f>(SUM('Counterfactual scenario'!$E$37:'Counterfactual scenario'!AI37)-SUM('Counterfactual scenario'!$E$38:'Counterfactual scenario'!AI38))/1000000</f>
        <v>#DIV/0!</v>
      </c>
      <c r="AK31" s="129" t="e">
        <f>(SUM('Counterfactual scenario'!$E$37:'Counterfactual scenario'!AJ37)-SUM('Counterfactual scenario'!$E$38:'Counterfactual scenario'!AJ38))/1000000</f>
        <v>#DIV/0!</v>
      </c>
      <c r="AL31" s="129" t="e">
        <f>(SUM('Counterfactual scenario'!$E$37:'Counterfactual scenario'!AK37)-SUM('Counterfactual scenario'!$E$38:'Counterfactual scenario'!AK38))/1000000</f>
        <v>#DIV/0!</v>
      </c>
      <c r="AM31" s="129" t="e">
        <f>(SUM('Counterfactual scenario'!$E$37:'Counterfactual scenario'!AL37)-SUM('Counterfactual scenario'!$E$38:'Counterfactual scenario'!AL38))/1000000</f>
        <v>#DIV/0!</v>
      </c>
      <c r="AN31" s="129" t="e">
        <f>(SUM('Counterfactual scenario'!$E$37:'Counterfactual scenario'!AM37)-SUM('Counterfactual scenario'!$E$38:'Counterfactual scenario'!AM38))/1000000</f>
        <v>#DIV/0!</v>
      </c>
      <c r="AO31" s="129" t="e">
        <f>(SUM('Counterfactual scenario'!$E$37:'Counterfactual scenario'!AN37)-SUM('Counterfactual scenario'!$E$38:'Counterfactual scenario'!AN38))/1000000</f>
        <v>#DIV/0!</v>
      </c>
      <c r="AP31" s="129" t="e">
        <f>(SUM('Counterfactual scenario'!$E$37:'Counterfactual scenario'!AO37)-SUM('Counterfactual scenario'!$E$38:'Counterfactual scenario'!AO38))/1000000</f>
        <v>#DIV/0!</v>
      </c>
      <c r="AQ31" s="129" t="e">
        <f>(SUM('Counterfactual scenario'!$E$37:'Counterfactual scenario'!AP37)-SUM('Counterfactual scenario'!$E$38:'Counterfactual scenario'!AP38))/1000000</f>
        <v>#DIV/0!</v>
      </c>
      <c r="AR31" s="129" t="e">
        <f>(SUM('Counterfactual scenario'!$E$37:'Counterfactual scenario'!AQ37)-SUM('Counterfactual scenario'!$E$38:'Counterfactual scenario'!AQ38))/1000000</f>
        <v>#DIV/0!</v>
      </c>
    </row>
    <row r="32" spans="1:45" s="3" customFormat="1" x14ac:dyDescent="0.25">
      <c r="A32" s="58"/>
      <c r="B32" s="40" t="s">
        <v>15</v>
      </c>
      <c r="C32" s="87" t="s">
        <v>11</v>
      </c>
      <c r="D32" s="1"/>
      <c r="E32" s="64"/>
      <c r="F32" s="130">
        <f>'Counterfactual scenario'!E36</f>
        <v>0</v>
      </c>
      <c r="G32" s="130">
        <f>'Counterfactual scenario'!F36</f>
        <v>0</v>
      </c>
      <c r="H32" s="130">
        <f>'Counterfactual scenario'!G36</f>
        <v>0</v>
      </c>
      <c r="I32" s="130">
        <f>'Counterfactual scenario'!H36</f>
        <v>0</v>
      </c>
      <c r="J32" s="130">
        <f>'Counterfactual scenario'!I36</f>
        <v>0</v>
      </c>
      <c r="K32" s="130">
        <f>'Counterfactual scenario'!J36</f>
        <v>0</v>
      </c>
      <c r="L32" s="130">
        <f>'Counterfactual scenario'!K36</f>
        <v>0</v>
      </c>
      <c r="M32" s="130">
        <f>'Counterfactual scenario'!L36</f>
        <v>0</v>
      </c>
      <c r="N32" s="130">
        <f>'Counterfactual scenario'!M36</f>
        <v>0</v>
      </c>
      <c r="O32" s="130">
        <f>'Counterfactual scenario'!N36</f>
        <v>0</v>
      </c>
      <c r="P32" s="130">
        <f>'Counterfactual scenario'!O36</f>
        <v>0</v>
      </c>
      <c r="Q32" s="130">
        <f>'Counterfactual scenario'!P36</f>
        <v>0</v>
      </c>
      <c r="R32" s="130">
        <f>'Counterfactual scenario'!Q36</f>
        <v>0</v>
      </c>
      <c r="S32" s="130">
        <f>'Counterfactual scenario'!R36</f>
        <v>0</v>
      </c>
      <c r="T32" s="130">
        <f>'Counterfactual scenario'!S36</f>
        <v>0</v>
      </c>
      <c r="U32" s="130">
        <f>'Counterfactual scenario'!T36</f>
        <v>0</v>
      </c>
      <c r="V32" s="130">
        <f>'Counterfactual scenario'!U36</f>
        <v>0</v>
      </c>
      <c r="W32" s="130">
        <f>'Counterfactual scenario'!V36</f>
        <v>0</v>
      </c>
      <c r="X32" s="130">
        <f>'Counterfactual scenario'!W36</f>
        <v>0</v>
      </c>
      <c r="Y32" s="130">
        <f>'Counterfactual scenario'!X36</f>
        <v>0</v>
      </c>
      <c r="Z32" s="130">
        <f>'Counterfactual scenario'!Y36</f>
        <v>0</v>
      </c>
      <c r="AA32" s="130">
        <f>'Counterfactual scenario'!Z36</f>
        <v>0</v>
      </c>
      <c r="AB32" s="130">
        <f>'Counterfactual scenario'!AA36</f>
        <v>0</v>
      </c>
      <c r="AC32" s="130">
        <f>'Counterfactual scenario'!AB36</f>
        <v>0</v>
      </c>
      <c r="AD32" s="130">
        <f>'Counterfactual scenario'!AC36</f>
        <v>0</v>
      </c>
      <c r="AE32" s="130">
        <f>'Counterfactual scenario'!AD36</f>
        <v>0</v>
      </c>
      <c r="AF32" s="130">
        <f>'Counterfactual scenario'!AE36</f>
        <v>0</v>
      </c>
      <c r="AG32" s="130">
        <f>'Counterfactual scenario'!AF36</f>
        <v>0</v>
      </c>
      <c r="AH32" s="130">
        <f>'Counterfactual scenario'!AG36</f>
        <v>0</v>
      </c>
      <c r="AI32" s="130">
        <f>'Counterfactual scenario'!AH36</f>
        <v>0</v>
      </c>
      <c r="AJ32" s="130">
        <f>'Counterfactual scenario'!AI36</f>
        <v>0</v>
      </c>
      <c r="AK32" s="130">
        <f>'Counterfactual scenario'!AJ36</f>
        <v>0</v>
      </c>
      <c r="AL32" s="130">
        <f>'Counterfactual scenario'!AK36</f>
        <v>0</v>
      </c>
      <c r="AM32" s="130">
        <f>'Counterfactual scenario'!AL36</f>
        <v>0</v>
      </c>
      <c r="AN32" s="130">
        <f>'Counterfactual scenario'!AM36</f>
        <v>0</v>
      </c>
      <c r="AO32" s="130">
        <f>'Counterfactual scenario'!AN36</f>
        <v>0</v>
      </c>
      <c r="AP32" s="130">
        <f>'Counterfactual scenario'!AO36</f>
        <v>0</v>
      </c>
      <c r="AQ32" s="130">
        <f>'Counterfactual scenario'!AP36</f>
        <v>0</v>
      </c>
      <c r="AR32" s="130">
        <f>'Counterfactual scenario'!AQ36</f>
        <v>0</v>
      </c>
    </row>
    <row r="33" spans="1:44" s="1" customFormat="1" x14ac:dyDescent="0.25">
      <c r="A33" s="58"/>
      <c r="B33" s="61" t="s">
        <v>16</v>
      </c>
      <c r="C33" s="62" t="s">
        <v>7</v>
      </c>
      <c r="D33" s="58"/>
      <c r="E33" s="64"/>
      <c r="F33" s="90">
        <f>-F32*F31</f>
        <v>0</v>
      </c>
      <c r="G33" s="90" t="e">
        <f t="shared" ref="G33:AR33" si="10">-G32*G31</f>
        <v>#DIV/0!</v>
      </c>
      <c r="H33" s="90" t="e">
        <f t="shared" si="10"/>
        <v>#DIV/0!</v>
      </c>
      <c r="I33" s="90" t="e">
        <f t="shared" si="10"/>
        <v>#DIV/0!</v>
      </c>
      <c r="J33" s="90" t="e">
        <f t="shared" si="10"/>
        <v>#DIV/0!</v>
      </c>
      <c r="K33" s="90" t="e">
        <f t="shared" si="10"/>
        <v>#DIV/0!</v>
      </c>
      <c r="L33" s="90" t="e">
        <f t="shared" si="10"/>
        <v>#DIV/0!</v>
      </c>
      <c r="M33" s="90" t="e">
        <f t="shared" si="10"/>
        <v>#DIV/0!</v>
      </c>
      <c r="N33" s="90" t="e">
        <f t="shared" si="10"/>
        <v>#DIV/0!</v>
      </c>
      <c r="O33" s="90" t="e">
        <f t="shared" si="10"/>
        <v>#DIV/0!</v>
      </c>
      <c r="P33" s="90" t="e">
        <f t="shared" si="10"/>
        <v>#DIV/0!</v>
      </c>
      <c r="Q33" s="90" t="e">
        <f t="shared" si="10"/>
        <v>#DIV/0!</v>
      </c>
      <c r="R33" s="90" t="e">
        <f t="shared" si="10"/>
        <v>#DIV/0!</v>
      </c>
      <c r="S33" s="90" t="e">
        <f t="shared" si="10"/>
        <v>#DIV/0!</v>
      </c>
      <c r="T33" s="90" t="e">
        <f t="shared" si="10"/>
        <v>#DIV/0!</v>
      </c>
      <c r="U33" s="90" t="e">
        <f t="shared" si="10"/>
        <v>#DIV/0!</v>
      </c>
      <c r="V33" s="90" t="e">
        <f t="shared" si="10"/>
        <v>#DIV/0!</v>
      </c>
      <c r="W33" s="90" t="e">
        <f t="shared" si="10"/>
        <v>#DIV/0!</v>
      </c>
      <c r="X33" s="90" t="e">
        <f t="shared" si="10"/>
        <v>#DIV/0!</v>
      </c>
      <c r="Y33" s="90" t="e">
        <f t="shared" si="10"/>
        <v>#DIV/0!</v>
      </c>
      <c r="Z33" s="90" t="e">
        <f t="shared" si="10"/>
        <v>#DIV/0!</v>
      </c>
      <c r="AA33" s="90" t="e">
        <f t="shared" si="10"/>
        <v>#DIV/0!</v>
      </c>
      <c r="AB33" s="90" t="e">
        <f t="shared" si="10"/>
        <v>#DIV/0!</v>
      </c>
      <c r="AC33" s="90" t="e">
        <f t="shared" si="10"/>
        <v>#DIV/0!</v>
      </c>
      <c r="AD33" s="90" t="e">
        <f t="shared" si="10"/>
        <v>#DIV/0!</v>
      </c>
      <c r="AE33" s="90" t="e">
        <f t="shared" si="10"/>
        <v>#DIV/0!</v>
      </c>
      <c r="AF33" s="90" t="e">
        <f t="shared" si="10"/>
        <v>#DIV/0!</v>
      </c>
      <c r="AG33" s="90" t="e">
        <f t="shared" si="10"/>
        <v>#DIV/0!</v>
      </c>
      <c r="AH33" s="90" t="e">
        <f t="shared" si="10"/>
        <v>#DIV/0!</v>
      </c>
      <c r="AI33" s="90" t="e">
        <f t="shared" si="10"/>
        <v>#DIV/0!</v>
      </c>
      <c r="AJ33" s="90" t="e">
        <f t="shared" si="10"/>
        <v>#DIV/0!</v>
      </c>
      <c r="AK33" s="90" t="e">
        <f t="shared" si="10"/>
        <v>#DIV/0!</v>
      </c>
      <c r="AL33" s="90" t="e">
        <f t="shared" si="10"/>
        <v>#DIV/0!</v>
      </c>
      <c r="AM33" s="90" t="e">
        <f t="shared" si="10"/>
        <v>#DIV/0!</v>
      </c>
      <c r="AN33" s="90" t="e">
        <f t="shared" si="10"/>
        <v>#DIV/0!</v>
      </c>
      <c r="AO33" s="90" t="e">
        <f t="shared" si="10"/>
        <v>#DIV/0!</v>
      </c>
      <c r="AP33" s="90" t="e">
        <f t="shared" si="10"/>
        <v>#DIV/0!</v>
      </c>
      <c r="AQ33" s="90" t="e">
        <f t="shared" si="10"/>
        <v>#DIV/0!</v>
      </c>
      <c r="AR33" s="90" t="e">
        <f t="shared" si="10"/>
        <v>#DIV/0!</v>
      </c>
    </row>
    <row r="34" spans="1:44" s="1" customFormat="1" x14ac:dyDescent="0.25">
      <c r="A34" s="58"/>
      <c r="B34" s="82" t="s">
        <v>17</v>
      </c>
      <c r="C34" s="83" t="s">
        <v>7</v>
      </c>
      <c r="D34" s="58"/>
      <c r="E34" s="64"/>
      <c r="F34" s="84">
        <f>+F30+F33</f>
        <v>0</v>
      </c>
      <c r="G34" s="84" t="e">
        <f t="shared" ref="G34:AR34" si="11">+G30+G33</f>
        <v>#DIV/0!</v>
      </c>
      <c r="H34" s="84" t="e">
        <f t="shared" si="11"/>
        <v>#DIV/0!</v>
      </c>
      <c r="I34" s="84" t="e">
        <f t="shared" si="11"/>
        <v>#DIV/0!</v>
      </c>
      <c r="J34" s="84" t="e">
        <f t="shared" si="11"/>
        <v>#DIV/0!</v>
      </c>
      <c r="K34" s="84" t="e">
        <f t="shared" si="11"/>
        <v>#DIV/0!</v>
      </c>
      <c r="L34" s="84" t="e">
        <f t="shared" si="11"/>
        <v>#DIV/0!</v>
      </c>
      <c r="M34" s="84" t="e">
        <f t="shared" si="11"/>
        <v>#DIV/0!</v>
      </c>
      <c r="N34" s="84" t="e">
        <f t="shared" si="11"/>
        <v>#DIV/0!</v>
      </c>
      <c r="O34" s="84" t="e">
        <f t="shared" si="11"/>
        <v>#DIV/0!</v>
      </c>
      <c r="P34" s="84" t="e">
        <f t="shared" si="11"/>
        <v>#DIV/0!</v>
      </c>
      <c r="Q34" s="84" t="e">
        <f t="shared" si="11"/>
        <v>#DIV/0!</v>
      </c>
      <c r="R34" s="84" t="e">
        <f t="shared" si="11"/>
        <v>#DIV/0!</v>
      </c>
      <c r="S34" s="84" t="e">
        <f t="shared" si="11"/>
        <v>#DIV/0!</v>
      </c>
      <c r="T34" s="84" t="e">
        <f t="shared" si="11"/>
        <v>#DIV/0!</v>
      </c>
      <c r="U34" s="84" t="e">
        <f t="shared" si="11"/>
        <v>#DIV/0!</v>
      </c>
      <c r="V34" s="84" t="e">
        <f t="shared" si="11"/>
        <v>#DIV/0!</v>
      </c>
      <c r="W34" s="84" t="e">
        <f t="shared" si="11"/>
        <v>#DIV/0!</v>
      </c>
      <c r="X34" s="84" t="e">
        <f t="shared" si="11"/>
        <v>#DIV/0!</v>
      </c>
      <c r="Y34" s="84" t="e">
        <f t="shared" si="11"/>
        <v>#DIV/0!</v>
      </c>
      <c r="Z34" s="84" t="e">
        <f t="shared" si="11"/>
        <v>#DIV/0!</v>
      </c>
      <c r="AA34" s="84" t="e">
        <f t="shared" si="11"/>
        <v>#DIV/0!</v>
      </c>
      <c r="AB34" s="84" t="e">
        <f t="shared" si="11"/>
        <v>#DIV/0!</v>
      </c>
      <c r="AC34" s="84" t="e">
        <f t="shared" si="11"/>
        <v>#DIV/0!</v>
      </c>
      <c r="AD34" s="84" t="e">
        <f t="shared" si="11"/>
        <v>#DIV/0!</v>
      </c>
      <c r="AE34" s="84" t="e">
        <f t="shared" si="11"/>
        <v>#DIV/0!</v>
      </c>
      <c r="AF34" s="84" t="e">
        <f t="shared" si="11"/>
        <v>#DIV/0!</v>
      </c>
      <c r="AG34" s="84" t="e">
        <f t="shared" si="11"/>
        <v>#DIV/0!</v>
      </c>
      <c r="AH34" s="84" t="e">
        <f t="shared" si="11"/>
        <v>#DIV/0!</v>
      </c>
      <c r="AI34" s="84" t="e">
        <f t="shared" si="11"/>
        <v>#DIV/0!</v>
      </c>
      <c r="AJ34" s="84" t="e">
        <f t="shared" si="11"/>
        <v>#DIV/0!</v>
      </c>
      <c r="AK34" s="84" t="e">
        <f t="shared" si="11"/>
        <v>#DIV/0!</v>
      </c>
      <c r="AL34" s="84" t="e">
        <f t="shared" si="11"/>
        <v>#DIV/0!</v>
      </c>
      <c r="AM34" s="84" t="e">
        <f t="shared" si="11"/>
        <v>#DIV/0!</v>
      </c>
      <c r="AN34" s="84" t="e">
        <f t="shared" si="11"/>
        <v>#DIV/0!</v>
      </c>
      <c r="AO34" s="84" t="e">
        <f t="shared" si="11"/>
        <v>#DIV/0!</v>
      </c>
      <c r="AP34" s="84" t="e">
        <f t="shared" si="11"/>
        <v>#DIV/0!</v>
      </c>
      <c r="AQ34" s="84" t="e">
        <f t="shared" si="11"/>
        <v>#DIV/0!</v>
      </c>
      <c r="AR34" s="84" t="e">
        <f t="shared" si="11"/>
        <v>#DIV/0!</v>
      </c>
    </row>
    <row r="35" spans="1:44" s="3" customFormat="1" x14ac:dyDescent="0.25">
      <c r="A35" s="58"/>
      <c r="B35" s="3" t="s">
        <v>18</v>
      </c>
      <c r="C35" s="65" t="s">
        <v>7</v>
      </c>
      <c r="D35" s="91">
        <f>'Investment Scenario'!B17</f>
        <v>0.19</v>
      </c>
      <c r="E35" s="64"/>
      <c r="F35" s="90">
        <f>MIN(-F34*$D$35,0)</f>
        <v>0</v>
      </c>
      <c r="G35" s="90" t="e">
        <f t="shared" ref="G35:AR35" si="12">MIN(-G34*$D$35,0)</f>
        <v>#DIV/0!</v>
      </c>
      <c r="H35" s="90" t="e">
        <f t="shared" si="12"/>
        <v>#DIV/0!</v>
      </c>
      <c r="I35" s="90" t="e">
        <f t="shared" si="12"/>
        <v>#DIV/0!</v>
      </c>
      <c r="J35" s="90" t="e">
        <f t="shared" si="12"/>
        <v>#DIV/0!</v>
      </c>
      <c r="K35" s="90" t="e">
        <f t="shared" si="12"/>
        <v>#DIV/0!</v>
      </c>
      <c r="L35" s="90" t="e">
        <f t="shared" si="12"/>
        <v>#DIV/0!</v>
      </c>
      <c r="M35" s="90" t="e">
        <f t="shared" si="12"/>
        <v>#DIV/0!</v>
      </c>
      <c r="N35" s="90" t="e">
        <f t="shared" si="12"/>
        <v>#DIV/0!</v>
      </c>
      <c r="O35" s="90" t="e">
        <f t="shared" si="12"/>
        <v>#DIV/0!</v>
      </c>
      <c r="P35" s="90" t="e">
        <f t="shared" si="12"/>
        <v>#DIV/0!</v>
      </c>
      <c r="Q35" s="90" t="e">
        <f t="shared" si="12"/>
        <v>#DIV/0!</v>
      </c>
      <c r="R35" s="90" t="e">
        <f t="shared" si="12"/>
        <v>#DIV/0!</v>
      </c>
      <c r="S35" s="90" t="e">
        <f t="shared" si="12"/>
        <v>#DIV/0!</v>
      </c>
      <c r="T35" s="90" t="e">
        <f t="shared" si="12"/>
        <v>#DIV/0!</v>
      </c>
      <c r="U35" s="90" t="e">
        <f t="shared" si="12"/>
        <v>#DIV/0!</v>
      </c>
      <c r="V35" s="90" t="e">
        <f t="shared" si="12"/>
        <v>#DIV/0!</v>
      </c>
      <c r="W35" s="90" t="e">
        <f t="shared" si="12"/>
        <v>#DIV/0!</v>
      </c>
      <c r="X35" s="90" t="e">
        <f t="shared" si="12"/>
        <v>#DIV/0!</v>
      </c>
      <c r="Y35" s="90" t="e">
        <f t="shared" si="12"/>
        <v>#DIV/0!</v>
      </c>
      <c r="Z35" s="90" t="e">
        <f t="shared" si="12"/>
        <v>#DIV/0!</v>
      </c>
      <c r="AA35" s="90" t="e">
        <f t="shared" si="12"/>
        <v>#DIV/0!</v>
      </c>
      <c r="AB35" s="90" t="e">
        <f t="shared" si="12"/>
        <v>#DIV/0!</v>
      </c>
      <c r="AC35" s="90" t="e">
        <f t="shared" si="12"/>
        <v>#DIV/0!</v>
      </c>
      <c r="AD35" s="90" t="e">
        <f t="shared" si="12"/>
        <v>#DIV/0!</v>
      </c>
      <c r="AE35" s="90" t="e">
        <f t="shared" si="12"/>
        <v>#DIV/0!</v>
      </c>
      <c r="AF35" s="90" t="e">
        <f t="shared" si="12"/>
        <v>#DIV/0!</v>
      </c>
      <c r="AG35" s="90" t="e">
        <f t="shared" si="12"/>
        <v>#DIV/0!</v>
      </c>
      <c r="AH35" s="90" t="e">
        <f t="shared" si="12"/>
        <v>#DIV/0!</v>
      </c>
      <c r="AI35" s="90" t="e">
        <f t="shared" si="12"/>
        <v>#DIV/0!</v>
      </c>
      <c r="AJ35" s="90" t="e">
        <f t="shared" si="12"/>
        <v>#DIV/0!</v>
      </c>
      <c r="AK35" s="90" t="e">
        <f t="shared" si="12"/>
        <v>#DIV/0!</v>
      </c>
      <c r="AL35" s="90" t="e">
        <f t="shared" si="12"/>
        <v>#DIV/0!</v>
      </c>
      <c r="AM35" s="90" t="e">
        <f t="shared" si="12"/>
        <v>#DIV/0!</v>
      </c>
      <c r="AN35" s="90" t="e">
        <f t="shared" si="12"/>
        <v>#DIV/0!</v>
      </c>
      <c r="AO35" s="90" t="e">
        <f t="shared" si="12"/>
        <v>#DIV/0!</v>
      </c>
      <c r="AP35" s="90" t="e">
        <f t="shared" si="12"/>
        <v>#DIV/0!</v>
      </c>
      <c r="AQ35" s="90" t="e">
        <f t="shared" si="12"/>
        <v>#DIV/0!</v>
      </c>
      <c r="AR35" s="90" t="e">
        <f t="shared" si="12"/>
        <v>#DIV/0!</v>
      </c>
    </row>
    <row r="36" spans="1:44" s="1" customFormat="1" x14ac:dyDescent="0.25">
      <c r="A36" s="58"/>
      <c r="B36" s="82" t="s">
        <v>19</v>
      </c>
      <c r="C36" s="83" t="s">
        <v>7</v>
      </c>
      <c r="D36" s="58"/>
      <c r="E36" s="64"/>
      <c r="F36" s="84">
        <f>SUM(F34:F35)</f>
        <v>0</v>
      </c>
      <c r="G36" s="84" t="e">
        <f t="shared" ref="G36:AR36" si="13">SUM(G34:G35)</f>
        <v>#DIV/0!</v>
      </c>
      <c r="H36" s="84" t="e">
        <f t="shared" si="13"/>
        <v>#DIV/0!</v>
      </c>
      <c r="I36" s="84" t="e">
        <f t="shared" si="13"/>
        <v>#DIV/0!</v>
      </c>
      <c r="J36" s="84" t="e">
        <f t="shared" si="13"/>
        <v>#DIV/0!</v>
      </c>
      <c r="K36" s="84" t="e">
        <f t="shared" si="13"/>
        <v>#DIV/0!</v>
      </c>
      <c r="L36" s="84" t="e">
        <f t="shared" si="13"/>
        <v>#DIV/0!</v>
      </c>
      <c r="M36" s="84" t="e">
        <f t="shared" si="13"/>
        <v>#DIV/0!</v>
      </c>
      <c r="N36" s="84" t="e">
        <f t="shared" si="13"/>
        <v>#DIV/0!</v>
      </c>
      <c r="O36" s="84" t="e">
        <f t="shared" si="13"/>
        <v>#DIV/0!</v>
      </c>
      <c r="P36" s="84" t="e">
        <f t="shared" si="13"/>
        <v>#DIV/0!</v>
      </c>
      <c r="Q36" s="84" t="e">
        <f t="shared" si="13"/>
        <v>#DIV/0!</v>
      </c>
      <c r="R36" s="84" t="e">
        <f t="shared" si="13"/>
        <v>#DIV/0!</v>
      </c>
      <c r="S36" s="84" t="e">
        <f t="shared" si="13"/>
        <v>#DIV/0!</v>
      </c>
      <c r="T36" s="84" t="e">
        <f t="shared" si="13"/>
        <v>#DIV/0!</v>
      </c>
      <c r="U36" s="84" t="e">
        <f t="shared" si="13"/>
        <v>#DIV/0!</v>
      </c>
      <c r="V36" s="84" t="e">
        <f t="shared" si="13"/>
        <v>#DIV/0!</v>
      </c>
      <c r="W36" s="84" t="e">
        <f t="shared" si="13"/>
        <v>#DIV/0!</v>
      </c>
      <c r="X36" s="84" t="e">
        <f t="shared" si="13"/>
        <v>#DIV/0!</v>
      </c>
      <c r="Y36" s="84" t="e">
        <f t="shared" si="13"/>
        <v>#DIV/0!</v>
      </c>
      <c r="Z36" s="84" t="e">
        <f t="shared" si="13"/>
        <v>#DIV/0!</v>
      </c>
      <c r="AA36" s="84" t="e">
        <f t="shared" si="13"/>
        <v>#DIV/0!</v>
      </c>
      <c r="AB36" s="84" t="e">
        <f t="shared" si="13"/>
        <v>#DIV/0!</v>
      </c>
      <c r="AC36" s="84" t="e">
        <f t="shared" si="13"/>
        <v>#DIV/0!</v>
      </c>
      <c r="AD36" s="84" t="e">
        <f t="shared" si="13"/>
        <v>#DIV/0!</v>
      </c>
      <c r="AE36" s="84" t="e">
        <f t="shared" si="13"/>
        <v>#DIV/0!</v>
      </c>
      <c r="AF36" s="84" t="e">
        <f t="shared" si="13"/>
        <v>#DIV/0!</v>
      </c>
      <c r="AG36" s="84" t="e">
        <f t="shared" si="13"/>
        <v>#DIV/0!</v>
      </c>
      <c r="AH36" s="84" t="e">
        <f t="shared" si="13"/>
        <v>#DIV/0!</v>
      </c>
      <c r="AI36" s="84" t="e">
        <f t="shared" si="13"/>
        <v>#DIV/0!</v>
      </c>
      <c r="AJ36" s="84" t="e">
        <f t="shared" si="13"/>
        <v>#DIV/0!</v>
      </c>
      <c r="AK36" s="84" t="e">
        <f t="shared" si="13"/>
        <v>#DIV/0!</v>
      </c>
      <c r="AL36" s="84" t="e">
        <f t="shared" si="13"/>
        <v>#DIV/0!</v>
      </c>
      <c r="AM36" s="84" t="e">
        <f t="shared" si="13"/>
        <v>#DIV/0!</v>
      </c>
      <c r="AN36" s="84" t="e">
        <f t="shared" si="13"/>
        <v>#DIV/0!</v>
      </c>
      <c r="AO36" s="84" t="e">
        <f t="shared" si="13"/>
        <v>#DIV/0!</v>
      </c>
      <c r="AP36" s="84" t="e">
        <f t="shared" si="13"/>
        <v>#DIV/0!</v>
      </c>
      <c r="AQ36" s="84" t="e">
        <f t="shared" si="13"/>
        <v>#DIV/0!</v>
      </c>
      <c r="AR36" s="84" t="e">
        <f t="shared" si="13"/>
        <v>#DIV/0!</v>
      </c>
    </row>
    <row r="37" spans="1:44" s="3" customFormat="1" x14ac:dyDescent="0.25">
      <c r="C37" s="65"/>
      <c r="E37" s="64"/>
      <c r="F37" s="30"/>
      <c r="G37" s="31"/>
      <c r="H37" s="31"/>
      <c r="I37" s="31"/>
      <c r="J37" s="31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</row>
    <row r="38" spans="1:44" s="3" customFormat="1" x14ac:dyDescent="0.25">
      <c r="A38" s="1" t="s">
        <v>20</v>
      </c>
      <c r="C38" s="92"/>
      <c r="E38" s="64"/>
      <c r="F38" s="30"/>
      <c r="G38" s="31"/>
      <c r="H38" s="31"/>
      <c r="I38" s="31"/>
      <c r="J38" s="31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</row>
    <row r="39" spans="1:44" s="1" customFormat="1" x14ac:dyDescent="0.25">
      <c r="A39" s="58"/>
      <c r="B39" s="61" t="s">
        <v>9</v>
      </c>
      <c r="C39" s="62" t="s">
        <v>7</v>
      </c>
      <c r="D39" s="58"/>
      <c r="E39" s="64"/>
      <c r="F39" s="90">
        <f>F27</f>
        <v>0</v>
      </c>
      <c r="G39" s="90">
        <f t="shared" ref="G39:AR39" si="14">G27</f>
        <v>0</v>
      </c>
      <c r="H39" s="90">
        <f t="shared" si="14"/>
        <v>0</v>
      </c>
      <c r="I39" s="90">
        <f t="shared" si="14"/>
        <v>0</v>
      </c>
      <c r="J39" s="90">
        <f t="shared" si="14"/>
        <v>0</v>
      </c>
      <c r="K39" s="90">
        <f t="shared" si="14"/>
        <v>0</v>
      </c>
      <c r="L39" s="90">
        <f t="shared" si="14"/>
        <v>0</v>
      </c>
      <c r="M39" s="90">
        <f t="shared" si="14"/>
        <v>0</v>
      </c>
      <c r="N39" s="90">
        <f t="shared" si="14"/>
        <v>0</v>
      </c>
      <c r="O39" s="90">
        <f t="shared" si="14"/>
        <v>0</v>
      </c>
      <c r="P39" s="90">
        <f t="shared" si="14"/>
        <v>0</v>
      </c>
      <c r="Q39" s="90">
        <f t="shared" si="14"/>
        <v>0</v>
      </c>
      <c r="R39" s="90">
        <f t="shared" si="14"/>
        <v>0</v>
      </c>
      <c r="S39" s="90">
        <f t="shared" si="14"/>
        <v>0</v>
      </c>
      <c r="T39" s="90">
        <f t="shared" si="14"/>
        <v>0</v>
      </c>
      <c r="U39" s="90">
        <f t="shared" si="14"/>
        <v>0</v>
      </c>
      <c r="V39" s="90">
        <f t="shared" si="14"/>
        <v>0</v>
      </c>
      <c r="W39" s="90">
        <f t="shared" si="14"/>
        <v>0</v>
      </c>
      <c r="X39" s="90">
        <f t="shared" si="14"/>
        <v>0</v>
      </c>
      <c r="Y39" s="90">
        <f t="shared" si="14"/>
        <v>0</v>
      </c>
      <c r="Z39" s="90">
        <f t="shared" si="14"/>
        <v>0</v>
      </c>
      <c r="AA39" s="90">
        <f t="shared" si="14"/>
        <v>0</v>
      </c>
      <c r="AB39" s="90">
        <f t="shared" si="14"/>
        <v>0</v>
      </c>
      <c r="AC39" s="90">
        <f t="shared" si="14"/>
        <v>0</v>
      </c>
      <c r="AD39" s="90">
        <f t="shared" si="14"/>
        <v>0</v>
      </c>
      <c r="AE39" s="90">
        <f t="shared" si="14"/>
        <v>0</v>
      </c>
      <c r="AF39" s="90">
        <f t="shared" si="14"/>
        <v>0</v>
      </c>
      <c r="AG39" s="90">
        <f t="shared" si="14"/>
        <v>0</v>
      </c>
      <c r="AH39" s="90">
        <f t="shared" si="14"/>
        <v>0</v>
      </c>
      <c r="AI39" s="90">
        <f t="shared" si="14"/>
        <v>0</v>
      </c>
      <c r="AJ39" s="90">
        <f t="shared" si="14"/>
        <v>0</v>
      </c>
      <c r="AK39" s="90">
        <f t="shared" si="14"/>
        <v>0</v>
      </c>
      <c r="AL39" s="90">
        <f t="shared" si="14"/>
        <v>0</v>
      </c>
      <c r="AM39" s="90">
        <f t="shared" si="14"/>
        <v>0</v>
      </c>
      <c r="AN39" s="90">
        <f t="shared" si="14"/>
        <v>0</v>
      </c>
      <c r="AO39" s="90">
        <f t="shared" si="14"/>
        <v>0</v>
      </c>
      <c r="AP39" s="90">
        <f t="shared" si="14"/>
        <v>0</v>
      </c>
      <c r="AQ39" s="90">
        <f t="shared" si="14"/>
        <v>0</v>
      </c>
      <c r="AR39" s="90">
        <f t="shared" si="14"/>
        <v>0</v>
      </c>
    </row>
    <row r="40" spans="1:44" s="3" customFormat="1" x14ac:dyDescent="0.25">
      <c r="B40" s="3" t="s">
        <v>22</v>
      </c>
      <c r="C40" s="87" t="s">
        <v>7</v>
      </c>
      <c r="D40" s="84">
        <f>SUM(F40:AR40)</f>
        <v>0</v>
      </c>
      <c r="E40" s="64"/>
      <c r="F40" s="131">
        <f>-'Counterfactual scenario'!E46/1000000</f>
        <v>0</v>
      </c>
      <c r="G40" s="131">
        <f>-'Counterfactual scenario'!F46/1000000</f>
        <v>0</v>
      </c>
      <c r="H40" s="131">
        <f>-'Counterfactual scenario'!G46/1000000</f>
        <v>0</v>
      </c>
      <c r="I40" s="131">
        <f>-'Counterfactual scenario'!H46/1000000</f>
        <v>0</v>
      </c>
      <c r="J40" s="131">
        <f>-'Counterfactual scenario'!I46/1000000</f>
        <v>0</v>
      </c>
      <c r="K40" s="131">
        <f>-'Counterfactual scenario'!J46/1000000</f>
        <v>0</v>
      </c>
      <c r="L40" s="131">
        <f>-'Counterfactual scenario'!K46/1000000</f>
        <v>0</v>
      </c>
      <c r="M40" s="131">
        <f>-'Counterfactual scenario'!L46/1000000</f>
        <v>0</v>
      </c>
      <c r="N40" s="131">
        <f>-'Counterfactual scenario'!M46/1000000</f>
        <v>0</v>
      </c>
      <c r="O40" s="131">
        <f>-'Counterfactual scenario'!N46/1000000</f>
        <v>0</v>
      </c>
      <c r="P40" s="131">
        <f>-'Counterfactual scenario'!O46/1000000</f>
        <v>0</v>
      </c>
      <c r="Q40" s="131">
        <f>-'Counterfactual scenario'!P46/1000000</f>
        <v>0</v>
      </c>
      <c r="R40" s="131">
        <f>-'Counterfactual scenario'!Q46/1000000</f>
        <v>0</v>
      </c>
      <c r="S40" s="131">
        <f>-'Counterfactual scenario'!R46/1000000</f>
        <v>0</v>
      </c>
      <c r="T40" s="131">
        <f>-'Counterfactual scenario'!S46/1000000</f>
        <v>0</v>
      </c>
      <c r="U40" s="131">
        <f>-'Counterfactual scenario'!T46/1000000</f>
        <v>0</v>
      </c>
      <c r="V40" s="131">
        <f>-'Counterfactual scenario'!U46/1000000</f>
        <v>0</v>
      </c>
      <c r="W40" s="131">
        <f>-'Counterfactual scenario'!V46/1000000</f>
        <v>0</v>
      </c>
      <c r="X40" s="131">
        <f>-'Counterfactual scenario'!W46/1000000</f>
        <v>0</v>
      </c>
      <c r="Y40" s="131">
        <f>-'Counterfactual scenario'!X46/1000000</f>
        <v>0</v>
      </c>
      <c r="Z40" s="131">
        <f>-'Counterfactual scenario'!Y46/1000000</f>
        <v>0</v>
      </c>
      <c r="AA40" s="131">
        <f>-'Counterfactual scenario'!Z46/1000000</f>
        <v>0</v>
      </c>
      <c r="AB40" s="131">
        <f>-'Counterfactual scenario'!AA46/1000000</f>
        <v>0</v>
      </c>
      <c r="AC40" s="131">
        <f>-'Counterfactual scenario'!AB46/1000000</f>
        <v>0</v>
      </c>
      <c r="AD40" s="131">
        <f>-'Counterfactual scenario'!AC46/1000000</f>
        <v>0</v>
      </c>
      <c r="AE40" s="131">
        <f>-'Counterfactual scenario'!AD46/1000000</f>
        <v>0</v>
      </c>
      <c r="AF40" s="131">
        <f>-'Counterfactual scenario'!AE46/1000000</f>
        <v>0</v>
      </c>
      <c r="AG40" s="131">
        <f>-'Counterfactual scenario'!AF46/1000000</f>
        <v>0</v>
      </c>
      <c r="AH40" s="131">
        <f>-'Counterfactual scenario'!AG46/1000000</f>
        <v>0</v>
      </c>
      <c r="AI40" s="131">
        <f>-'Counterfactual scenario'!AH46/1000000</f>
        <v>0</v>
      </c>
      <c r="AJ40" s="131">
        <f>-'Counterfactual scenario'!AI46/1000000</f>
        <v>0</v>
      </c>
      <c r="AK40" s="131">
        <f>-'Counterfactual scenario'!AJ46/1000000</f>
        <v>0</v>
      </c>
      <c r="AL40" s="131">
        <f>-'Counterfactual scenario'!AK46/1000000</f>
        <v>0</v>
      </c>
      <c r="AM40" s="131">
        <f>-'Counterfactual scenario'!AL46/1000000</f>
        <v>0</v>
      </c>
      <c r="AN40" s="131">
        <f>-'Counterfactual scenario'!AM46/1000000</f>
        <v>0</v>
      </c>
      <c r="AO40" s="131">
        <f>-'Counterfactual scenario'!AN46/1000000</f>
        <v>0</v>
      </c>
      <c r="AP40" s="131">
        <f>-'Counterfactual scenario'!AO46/1000000</f>
        <v>0</v>
      </c>
      <c r="AQ40" s="131">
        <f>-'Counterfactual scenario'!AP46/1000000</f>
        <v>0</v>
      </c>
      <c r="AR40" s="131">
        <f>-'Counterfactual scenario'!AQ46/1000000</f>
        <v>0</v>
      </c>
    </row>
    <row r="41" spans="1:44" s="3" customFormat="1" x14ac:dyDescent="0.25">
      <c r="B41" s="10" t="s">
        <v>24</v>
      </c>
      <c r="C41" s="87" t="s">
        <v>25</v>
      </c>
      <c r="D41" s="128">
        <f>'Counterfactual scenario'!B45</f>
        <v>0</v>
      </c>
      <c r="E41" s="64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</row>
    <row r="42" spans="1:44" s="3" customFormat="1" x14ac:dyDescent="0.25">
      <c r="B42" s="10" t="s">
        <v>26</v>
      </c>
      <c r="C42" s="87" t="s">
        <v>7</v>
      </c>
      <c r="E42" s="10"/>
      <c r="F42" s="5">
        <f>MIN(-F30*$D$35,0)</f>
        <v>0</v>
      </c>
      <c r="G42" s="5">
        <f t="shared" ref="G42:AR42" si="15">MIN(-G30*$D$35,0)</f>
        <v>0</v>
      </c>
      <c r="H42" s="5">
        <f t="shared" si="15"/>
        <v>0</v>
      </c>
      <c r="I42" s="5">
        <f t="shared" si="15"/>
        <v>0</v>
      </c>
      <c r="J42" s="5">
        <f t="shared" si="15"/>
        <v>0</v>
      </c>
      <c r="K42" s="5">
        <f t="shared" si="15"/>
        <v>0</v>
      </c>
      <c r="L42" s="5">
        <f t="shared" si="15"/>
        <v>0</v>
      </c>
      <c r="M42" s="5">
        <f t="shared" si="15"/>
        <v>0</v>
      </c>
      <c r="N42" s="5">
        <f t="shared" si="15"/>
        <v>0</v>
      </c>
      <c r="O42" s="5">
        <f t="shared" si="15"/>
        <v>0</v>
      </c>
      <c r="P42" s="5">
        <f t="shared" si="15"/>
        <v>0</v>
      </c>
      <c r="Q42" s="5">
        <f t="shared" si="15"/>
        <v>0</v>
      </c>
      <c r="R42" s="5">
        <f t="shared" si="15"/>
        <v>0</v>
      </c>
      <c r="S42" s="5">
        <f t="shared" si="15"/>
        <v>0</v>
      </c>
      <c r="T42" s="5">
        <f t="shared" si="15"/>
        <v>0</v>
      </c>
      <c r="U42" s="5">
        <f t="shared" si="15"/>
        <v>0</v>
      </c>
      <c r="V42" s="5">
        <f t="shared" si="15"/>
        <v>0</v>
      </c>
      <c r="W42" s="5">
        <f t="shared" si="15"/>
        <v>0</v>
      </c>
      <c r="X42" s="5">
        <f t="shared" si="15"/>
        <v>0</v>
      </c>
      <c r="Y42" s="5">
        <f t="shared" si="15"/>
        <v>0</v>
      </c>
      <c r="Z42" s="5">
        <f t="shared" si="15"/>
        <v>0</v>
      </c>
      <c r="AA42" s="5">
        <f t="shared" si="15"/>
        <v>0</v>
      </c>
      <c r="AB42" s="5">
        <f t="shared" si="15"/>
        <v>0</v>
      </c>
      <c r="AC42" s="5">
        <f t="shared" si="15"/>
        <v>0</v>
      </c>
      <c r="AD42" s="5">
        <f t="shared" si="15"/>
        <v>0</v>
      </c>
      <c r="AE42" s="5">
        <f t="shared" si="15"/>
        <v>0</v>
      </c>
      <c r="AF42" s="5">
        <f t="shared" si="15"/>
        <v>0</v>
      </c>
      <c r="AG42" s="5">
        <f t="shared" si="15"/>
        <v>0</v>
      </c>
      <c r="AH42" s="5">
        <f t="shared" si="15"/>
        <v>0</v>
      </c>
      <c r="AI42" s="5">
        <f t="shared" si="15"/>
        <v>0</v>
      </c>
      <c r="AJ42" s="5">
        <f t="shared" si="15"/>
        <v>0</v>
      </c>
      <c r="AK42" s="5">
        <f t="shared" si="15"/>
        <v>0</v>
      </c>
      <c r="AL42" s="5">
        <f t="shared" si="15"/>
        <v>0</v>
      </c>
      <c r="AM42" s="5">
        <f t="shared" si="15"/>
        <v>0</v>
      </c>
      <c r="AN42" s="5">
        <f t="shared" si="15"/>
        <v>0</v>
      </c>
      <c r="AO42" s="5">
        <f t="shared" si="15"/>
        <v>0</v>
      </c>
      <c r="AP42" s="5">
        <f t="shared" si="15"/>
        <v>0</v>
      </c>
      <c r="AQ42" s="5">
        <f t="shared" si="15"/>
        <v>0</v>
      </c>
      <c r="AR42" s="5">
        <f t="shared" si="15"/>
        <v>0</v>
      </c>
    </row>
    <row r="43" spans="1:44" s="3" customFormat="1" x14ac:dyDescent="0.25">
      <c r="B43" s="219" t="s">
        <v>130</v>
      </c>
      <c r="C43" s="220" t="s">
        <v>7</v>
      </c>
      <c r="D43" s="221"/>
      <c r="E43" s="219"/>
      <c r="F43" s="222" t="str">
        <f>IF(F$3&gt;0,SUM(F39,F42),"")</f>
        <v/>
      </c>
      <c r="G43" s="222" t="str">
        <f>IF(G$3&gt;0,SUM(G39,G42),"")</f>
        <v/>
      </c>
      <c r="H43" s="222" t="str">
        <f t="shared" ref="H43:AR43" si="16">IF(H$3&gt;0,SUM(H39,H42),"")</f>
        <v/>
      </c>
      <c r="I43" s="222" t="str">
        <f t="shared" si="16"/>
        <v/>
      </c>
      <c r="J43" s="222" t="str">
        <f t="shared" si="16"/>
        <v/>
      </c>
      <c r="K43" s="222" t="str">
        <f t="shared" si="16"/>
        <v/>
      </c>
      <c r="L43" s="222" t="str">
        <f t="shared" si="16"/>
        <v/>
      </c>
      <c r="M43" s="222" t="str">
        <f t="shared" si="16"/>
        <v/>
      </c>
      <c r="N43" s="222" t="str">
        <f t="shared" si="16"/>
        <v/>
      </c>
      <c r="O43" s="222" t="str">
        <f t="shared" si="16"/>
        <v/>
      </c>
      <c r="P43" s="222" t="str">
        <f t="shared" si="16"/>
        <v/>
      </c>
      <c r="Q43" s="222" t="str">
        <f t="shared" si="16"/>
        <v/>
      </c>
      <c r="R43" s="222" t="str">
        <f t="shared" si="16"/>
        <v/>
      </c>
      <c r="S43" s="222" t="str">
        <f t="shared" si="16"/>
        <v/>
      </c>
      <c r="T43" s="222" t="str">
        <f t="shared" si="16"/>
        <v/>
      </c>
      <c r="U43" s="222" t="str">
        <f t="shared" si="16"/>
        <v/>
      </c>
      <c r="V43" s="222" t="str">
        <f t="shared" si="16"/>
        <v/>
      </c>
      <c r="W43" s="222" t="str">
        <f t="shared" si="16"/>
        <v/>
      </c>
      <c r="X43" s="222" t="str">
        <f t="shared" si="16"/>
        <v/>
      </c>
      <c r="Y43" s="222" t="str">
        <f t="shared" si="16"/>
        <v/>
      </c>
      <c r="Z43" s="222" t="str">
        <f t="shared" si="16"/>
        <v/>
      </c>
      <c r="AA43" s="222" t="str">
        <f t="shared" si="16"/>
        <v/>
      </c>
      <c r="AB43" s="222" t="str">
        <f t="shared" si="16"/>
        <v/>
      </c>
      <c r="AC43" s="222" t="str">
        <f t="shared" si="16"/>
        <v/>
      </c>
      <c r="AD43" s="222" t="str">
        <f t="shared" si="16"/>
        <v/>
      </c>
      <c r="AE43" s="222" t="str">
        <f t="shared" si="16"/>
        <v/>
      </c>
      <c r="AF43" s="222" t="str">
        <f t="shared" si="16"/>
        <v/>
      </c>
      <c r="AG43" s="222" t="str">
        <f t="shared" si="16"/>
        <v/>
      </c>
      <c r="AH43" s="222" t="str">
        <f t="shared" si="16"/>
        <v/>
      </c>
      <c r="AI43" s="222" t="str">
        <f t="shared" si="16"/>
        <v/>
      </c>
      <c r="AJ43" s="222" t="str">
        <f t="shared" si="16"/>
        <v/>
      </c>
      <c r="AK43" s="222" t="str">
        <f t="shared" si="16"/>
        <v/>
      </c>
      <c r="AL43" s="222" t="str">
        <f t="shared" si="16"/>
        <v/>
      </c>
      <c r="AM43" s="222" t="str">
        <f t="shared" si="16"/>
        <v/>
      </c>
      <c r="AN43" s="222" t="str">
        <f t="shared" si="16"/>
        <v/>
      </c>
      <c r="AO43" s="222" t="str">
        <f t="shared" si="16"/>
        <v/>
      </c>
      <c r="AP43" s="222" t="str">
        <f t="shared" si="16"/>
        <v/>
      </c>
      <c r="AQ43" s="222" t="str">
        <f t="shared" si="16"/>
        <v/>
      </c>
      <c r="AR43" s="222" t="str">
        <f t="shared" si="16"/>
        <v/>
      </c>
    </row>
    <row r="44" spans="1:44" s="3" customFormat="1" x14ac:dyDescent="0.25">
      <c r="B44" s="219" t="s">
        <v>166</v>
      </c>
      <c r="C44" s="220" t="s">
        <v>7</v>
      </c>
      <c r="D44" s="221"/>
      <c r="E44" s="219"/>
      <c r="F44" s="222" t="str">
        <f>IF(AND(F$3&gt;0,F43&gt;=0),SUM(F39,F42),IF(AND(F$3&gt;0,F43&lt;0),0,""))</f>
        <v/>
      </c>
      <c r="G44" s="222" t="str">
        <f t="shared" ref="G44:AQ44" si="17">IF(AND(G$3&gt;0,G43&gt;=0),SUM(G39,G42),IF(AND(G$3&gt;0,G43&lt;0),0,""))</f>
        <v/>
      </c>
      <c r="H44" s="222" t="str">
        <f t="shared" si="17"/>
        <v/>
      </c>
      <c r="I44" s="222" t="str">
        <f t="shared" si="17"/>
        <v/>
      </c>
      <c r="J44" s="222" t="str">
        <f t="shared" si="17"/>
        <v/>
      </c>
      <c r="K44" s="222" t="str">
        <f t="shared" si="17"/>
        <v/>
      </c>
      <c r="L44" s="222" t="str">
        <f t="shared" si="17"/>
        <v/>
      </c>
      <c r="M44" s="222" t="str">
        <f t="shared" si="17"/>
        <v/>
      </c>
      <c r="N44" s="222" t="str">
        <f t="shared" si="17"/>
        <v/>
      </c>
      <c r="O44" s="222" t="str">
        <f t="shared" si="17"/>
        <v/>
      </c>
      <c r="P44" s="222" t="str">
        <f t="shared" si="17"/>
        <v/>
      </c>
      <c r="Q44" s="222" t="str">
        <f t="shared" si="17"/>
        <v/>
      </c>
      <c r="R44" s="222" t="str">
        <f t="shared" si="17"/>
        <v/>
      </c>
      <c r="S44" s="222" t="str">
        <f t="shared" si="17"/>
        <v/>
      </c>
      <c r="T44" s="222" t="str">
        <f t="shared" si="17"/>
        <v/>
      </c>
      <c r="U44" s="222" t="str">
        <f t="shared" si="17"/>
        <v/>
      </c>
      <c r="V44" s="222" t="str">
        <f t="shared" si="17"/>
        <v/>
      </c>
      <c r="W44" s="222" t="str">
        <f t="shared" si="17"/>
        <v/>
      </c>
      <c r="X44" s="222" t="str">
        <f t="shared" si="17"/>
        <v/>
      </c>
      <c r="Y44" s="222" t="str">
        <f t="shared" si="17"/>
        <v/>
      </c>
      <c r="Z44" s="222" t="str">
        <f t="shared" si="17"/>
        <v/>
      </c>
      <c r="AA44" s="222" t="str">
        <f t="shared" si="17"/>
        <v/>
      </c>
      <c r="AB44" s="222" t="str">
        <f t="shared" si="17"/>
        <v/>
      </c>
      <c r="AC44" s="222" t="str">
        <f t="shared" si="17"/>
        <v/>
      </c>
      <c r="AD44" s="222" t="str">
        <f t="shared" si="17"/>
        <v/>
      </c>
      <c r="AE44" s="222" t="str">
        <f t="shared" si="17"/>
        <v/>
      </c>
      <c r="AF44" s="222" t="str">
        <f t="shared" si="17"/>
        <v/>
      </c>
      <c r="AG44" s="222" t="str">
        <f t="shared" si="17"/>
        <v/>
      </c>
      <c r="AH44" s="222" t="str">
        <f t="shared" si="17"/>
        <v/>
      </c>
      <c r="AI44" s="222" t="str">
        <f t="shared" si="17"/>
        <v/>
      </c>
      <c r="AJ44" s="222" t="str">
        <f t="shared" si="17"/>
        <v/>
      </c>
      <c r="AK44" s="222" t="str">
        <f t="shared" si="17"/>
        <v/>
      </c>
      <c r="AL44" s="222" t="str">
        <f t="shared" si="17"/>
        <v/>
      </c>
      <c r="AM44" s="222" t="str">
        <f t="shared" si="17"/>
        <v/>
      </c>
      <c r="AN44" s="222" t="str">
        <f t="shared" si="17"/>
        <v/>
      </c>
      <c r="AO44" s="222" t="str">
        <f t="shared" si="17"/>
        <v/>
      </c>
      <c r="AP44" s="222" t="str">
        <f t="shared" si="17"/>
        <v/>
      </c>
      <c r="AQ44" s="222" t="str">
        <f t="shared" si="17"/>
        <v/>
      </c>
      <c r="AR44" s="222" t="str">
        <f>IF(AND(AR$3&gt;0,AR43&gt;=0),SUM(AR39,AR42),IF(AND(AR$3&gt;0,AR43&lt;0),0,""))</f>
        <v/>
      </c>
    </row>
    <row r="45" spans="1:44" s="3" customFormat="1" x14ac:dyDescent="0.25">
      <c r="B45" s="219" t="s">
        <v>131</v>
      </c>
      <c r="C45" s="220" t="s">
        <v>7</v>
      </c>
      <c r="D45" s="221"/>
      <c r="E45" s="219"/>
      <c r="F45" s="222" t="str">
        <f>IF(F40=0,"",F40)</f>
        <v/>
      </c>
      <c r="G45" s="222" t="str">
        <f>IF(G40=0,"",G40)</f>
        <v/>
      </c>
      <c r="H45" s="222" t="str">
        <f t="shared" ref="H45:AR45" si="18">IF(H40=0,"",H40)</f>
        <v/>
      </c>
      <c r="I45" s="222" t="str">
        <f t="shared" si="18"/>
        <v/>
      </c>
      <c r="J45" s="222" t="str">
        <f t="shared" si="18"/>
        <v/>
      </c>
      <c r="K45" s="222" t="str">
        <f t="shared" si="18"/>
        <v/>
      </c>
      <c r="L45" s="222" t="str">
        <f t="shared" si="18"/>
        <v/>
      </c>
      <c r="M45" s="222" t="str">
        <f t="shared" si="18"/>
        <v/>
      </c>
      <c r="N45" s="222" t="str">
        <f t="shared" si="18"/>
        <v/>
      </c>
      <c r="O45" s="222" t="str">
        <f t="shared" si="18"/>
        <v/>
      </c>
      <c r="P45" s="222" t="str">
        <f t="shared" si="18"/>
        <v/>
      </c>
      <c r="Q45" s="222" t="str">
        <f t="shared" si="18"/>
        <v/>
      </c>
      <c r="R45" s="222" t="str">
        <f t="shared" si="18"/>
        <v/>
      </c>
      <c r="S45" s="222" t="str">
        <f t="shared" si="18"/>
        <v/>
      </c>
      <c r="T45" s="222" t="str">
        <f t="shared" si="18"/>
        <v/>
      </c>
      <c r="U45" s="222" t="str">
        <f t="shared" si="18"/>
        <v/>
      </c>
      <c r="V45" s="222" t="str">
        <f t="shared" si="18"/>
        <v/>
      </c>
      <c r="W45" s="222" t="str">
        <f t="shared" si="18"/>
        <v/>
      </c>
      <c r="X45" s="222" t="str">
        <f t="shared" si="18"/>
        <v/>
      </c>
      <c r="Y45" s="222" t="str">
        <f t="shared" si="18"/>
        <v/>
      </c>
      <c r="Z45" s="222" t="str">
        <f t="shared" si="18"/>
        <v/>
      </c>
      <c r="AA45" s="222" t="str">
        <f t="shared" si="18"/>
        <v/>
      </c>
      <c r="AB45" s="222" t="str">
        <f t="shared" si="18"/>
        <v/>
      </c>
      <c r="AC45" s="222" t="str">
        <f t="shared" si="18"/>
        <v/>
      </c>
      <c r="AD45" s="222" t="str">
        <f t="shared" si="18"/>
        <v/>
      </c>
      <c r="AE45" s="222" t="str">
        <f t="shared" si="18"/>
        <v/>
      </c>
      <c r="AF45" s="222" t="str">
        <f t="shared" si="18"/>
        <v/>
      </c>
      <c r="AG45" s="222" t="str">
        <f t="shared" si="18"/>
        <v/>
      </c>
      <c r="AH45" s="222" t="str">
        <f t="shared" si="18"/>
        <v/>
      </c>
      <c r="AI45" s="222" t="str">
        <f t="shared" si="18"/>
        <v/>
      </c>
      <c r="AJ45" s="222" t="str">
        <f t="shared" si="18"/>
        <v/>
      </c>
      <c r="AK45" s="222" t="str">
        <f t="shared" si="18"/>
        <v/>
      </c>
      <c r="AL45" s="222" t="str">
        <f t="shared" si="18"/>
        <v/>
      </c>
      <c r="AM45" s="222" t="str">
        <f t="shared" si="18"/>
        <v/>
      </c>
      <c r="AN45" s="222" t="str">
        <f t="shared" si="18"/>
        <v/>
      </c>
      <c r="AO45" s="222" t="str">
        <f t="shared" si="18"/>
        <v/>
      </c>
      <c r="AP45" s="222" t="str">
        <f t="shared" si="18"/>
        <v/>
      </c>
      <c r="AQ45" s="222" t="str">
        <f t="shared" si="18"/>
        <v/>
      </c>
      <c r="AR45" s="222" t="str">
        <f t="shared" si="18"/>
        <v/>
      </c>
    </row>
    <row r="46" spans="1:44" s="3" customFormat="1" x14ac:dyDescent="0.25">
      <c r="B46" s="57" t="s">
        <v>132</v>
      </c>
      <c r="C46" s="93" t="s">
        <v>7</v>
      </c>
      <c r="D46" s="54"/>
      <c r="E46" s="57"/>
      <c r="F46" s="94">
        <f>SUM(F43,F45)</f>
        <v>0</v>
      </c>
      <c r="G46" s="94">
        <f>SUM(G43,G45)</f>
        <v>0</v>
      </c>
      <c r="H46" s="94">
        <f>SUM(H43,H45)</f>
        <v>0</v>
      </c>
      <c r="I46" s="94">
        <f>SUM(I43,I45)</f>
        <v>0</v>
      </c>
      <c r="J46" s="94">
        <f>SUM(J43,J45)</f>
        <v>0</v>
      </c>
      <c r="K46" s="94">
        <f t="shared" ref="K46:AR46" si="19">SUM(K43,K45)</f>
        <v>0</v>
      </c>
      <c r="L46" s="94">
        <f t="shared" si="19"/>
        <v>0</v>
      </c>
      <c r="M46" s="94">
        <f t="shared" si="19"/>
        <v>0</v>
      </c>
      <c r="N46" s="94">
        <f t="shared" si="19"/>
        <v>0</v>
      </c>
      <c r="O46" s="94">
        <f t="shared" si="19"/>
        <v>0</v>
      </c>
      <c r="P46" s="94">
        <f t="shared" si="19"/>
        <v>0</v>
      </c>
      <c r="Q46" s="94">
        <f t="shared" si="19"/>
        <v>0</v>
      </c>
      <c r="R46" s="94">
        <f t="shared" si="19"/>
        <v>0</v>
      </c>
      <c r="S46" s="94">
        <f t="shared" si="19"/>
        <v>0</v>
      </c>
      <c r="T46" s="94">
        <f t="shared" si="19"/>
        <v>0</v>
      </c>
      <c r="U46" s="94">
        <f t="shared" si="19"/>
        <v>0</v>
      </c>
      <c r="V46" s="94">
        <f t="shared" si="19"/>
        <v>0</v>
      </c>
      <c r="W46" s="94">
        <f t="shared" si="19"/>
        <v>0</v>
      </c>
      <c r="X46" s="94">
        <f t="shared" si="19"/>
        <v>0</v>
      </c>
      <c r="Y46" s="94">
        <f t="shared" si="19"/>
        <v>0</v>
      </c>
      <c r="Z46" s="94">
        <f t="shared" si="19"/>
        <v>0</v>
      </c>
      <c r="AA46" s="94">
        <f t="shared" si="19"/>
        <v>0</v>
      </c>
      <c r="AB46" s="94">
        <f t="shared" si="19"/>
        <v>0</v>
      </c>
      <c r="AC46" s="94">
        <f t="shared" si="19"/>
        <v>0</v>
      </c>
      <c r="AD46" s="94">
        <f t="shared" si="19"/>
        <v>0</v>
      </c>
      <c r="AE46" s="94">
        <f t="shared" si="19"/>
        <v>0</v>
      </c>
      <c r="AF46" s="94">
        <f t="shared" si="19"/>
        <v>0</v>
      </c>
      <c r="AG46" s="94">
        <f t="shared" si="19"/>
        <v>0</v>
      </c>
      <c r="AH46" s="94">
        <f t="shared" si="19"/>
        <v>0</v>
      </c>
      <c r="AI46" s="94">
        <f t="shared" si="19"/>
        <v>0</v>
      </c>
      <c r="AJ46" s="94">
        <f t="shared" si="19"/>
        <v>0</v>
      </c>
      <c r="AK46" s="94">
        <f t="shared" si="19"/>
        <v>0</v>
      </c>
      <c r="AL46" s="94">
        <f t="shared" si="19"/>
        <v>0</v>
      </c>
      <c r="AM46" s="94">
        <f t="shared" si="19"/>
        <v>0</v>
      </c>
      <c r="AN46" s="94">
        <f t="shared" si="19"/>
        <v>0</v>
      </c>
      <c r="AO46" s="94">
        <f t="shared" si="19"/>
        <v>0</v>
      </c>
      <c r="AP46" s="94">
        <f t="shared" si="19"/>
        <v>0</v>
      </c>
      <c r="AQ46" s="94">
        <f t="shared" si="19"/>
        <v>0</v>
      </c>
      <c r="AR46" s="94">
        <f t="shared" si="19"/>
        <v>0</v>
      </c>
    </row>
    <row r="47" spans="1:44" s="3" customFormat="1" ht="15.75" thickBot="1" x14ac:dyDescent="0.3">
      <c r="C47" s="65"/>
      <c r="E47" s="10"/>
      <c r="F47" s="95"/>
      <c r="G47" s="96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</row>
    <row r="48" spans="1:44" s="3" customFormat="1" x14ac:dyDescent="0.25">
      <c r="B48" s="97" t="s">
        <v>27</v>
      </c>
      <c r="C48" s="98" t="s">
        <v>11</v>
      </c>
      <c r="D48" s="127">
        <f>+'Counterfactual scenario'!B34</f>
        <v>0</v>
      </c>
      <c r="E48" s="99"/>
      <c r="F48" s="99"/>
      <c r="G48" s="31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</row>
    <row r="49" spans="2:25" s="3" customFormat="1" ht="15.75" thickBot="1" x14ac:dyDescent="0.3">
      <c r="B49" s="100" t="s">
        <v>28</v>
      </c>
      <c r="C49" s="101" t="s">
        <v>11</v>
      </c>
      <c r="D49" s="102" t="e">
        <f>IRR(F46:AR46)</f>
        <v>#NUM!</v>
      </c>
      <c r="E49" s="99"/>
      <c r="F49" s="99"/>
      <c r="G49" s="31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</row>
    <row r="50" spans="2:25" s="3" customFormat="1" x14ac:dyDescent="0.25">
      <c r="B50" s="97" t="s">
        <v>29</v>
      </c>
      <c r="C50" s="98" t="s">
        <v>7</v>
      </c>
      <c r="D50" s="103">
        <f>NPV($D$48,F43:AR43)+SUM(F45:AR45)</f>
        <v>0</v>
      </c>
      <c r="E50" s="104"/>
      <c r="F50" s="104"/>
      <c r="G50" s="8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</row>
    <row r="51" spans="2:25" s="3" customFormat="1" ht="15.75" thickBot="1" x14ac:dyDescent="0.3">
      <c r="B51" s="105" t="s">
        <v>29</v>
      </c>
      <c r="C51" s="106" t="s">
        <v>30</v>
      </c>
      <c r="D51" s="107">
        <f>+D50/'Counterfactual scenario'!B15</f>
        <v>0</v>
      </c>
      <c r="E51" s="104"/>
      <c r="F51" s="104"/>
      <c r="G51" s="108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</row>
    <row r="52" spans="2:25" s="3" customFormat="1" x14ac:dyDescent="0.25">
      <c r="B52" s="232" t="s">
        <v>167</v>
      </c>
      <c r="C52" s="233" t="s">
        <v>7</v>
      </c>
      <c r="D52" s="103">
        <f>NPV($D$48,F44:AR44)+SUM(F45:AR45)</f>
        <v>0</v>
      </c>
      <c r="E52" s="104"/>
      <c r="F52" s="104"/>
      <c r="G52" s="108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</row>
    <row r="53" spans="2:25" s="3" customFormat="1" ht="15.75" thickBot="1" x14ac:dyDescent="0.3">
      <c r="B53" s="234" t="s">
        <v>167</v>
      </c>
      <c r="C53" s="235" t="s">
        <v>30</v>
      </c>
      <c r="D53" s="107">
        <f>+D52/'Counterfactual scenario'!B15</f>
        <v>0</v>
      </c>
      <c r="E53" s="104"/>
      <c r="F53" s="104"/>
      <c r="G53" s="108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</row>
    <row r="54" spans="2:25" s="3" customFormat="1" x14ac:dyDescent="0.25">
      <c r="B54" s="97" t="s">
        <v>31</v>
      </c>
      <c r="C54" s="98" t="s">
        <v>7</v>
      </c>
      <c r="D54" s="109">
        <f>SUM(F46:AR46)</f>
        <v>0</v>
      </c>
      <c r="E54" s="110"/>
      <c r="F54" s="110"/>
      <c r="G54" s="1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</row>
    <row r="55" spans="2:25" s="3" customFormat="1" ht="15.75" thickBot="1" x14ac:dyDescent="0.3">
      <c r="B55" s="105" t="s">
        <v>31</v>
      </c>
      <c r="C55" s="106" t="s">
        <v>30</v>
      </c>
      <c r="D55" s="111">
        <f>+D54/'Counterfactual scenario'!B15</f>
        <v>0</v>
      </c>
      <c r="E55" s="110"/>
      <c r="F55" s="110"/>
      <c r="G55" s="1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</row>
    <row r="56" spans="2:25" s="3" customFormat="1" x14ac:dyDescent="0.25">
      <c r="B56" s="97" t="s">
        <v>32</v>
      </c>
      <c r="C56" s="98" t="s">
        <v>7</v>
      </c>
      <c r="D56" s="109" t="e">
        <f>+SUM(F19:AR19)/D41</f>
        <v>#DIV/0!</v>
      </c>
      <c r="E56" s="110"/>
      <c r="F56" s="110"/>
      <c r="G56" s="10"/>
    </row>
    <row r="57" spans="2:25" s="3" customFormat="1" ht="15.75" thickBot="1" x14ac:dyDescent="0.3">
      <c r="B57" s="105" t="s">
        <v>32</v>
      </c>
      <c r="C57" s="106" t="s">
        <v>30</v>
      </c>
      <c r="D57" s="111" t="e">
        <f>+D56/'Counterfactual scenario'!B15</f>
        <v>#DIV/0!</v>
      </c>
      <c r="E57" s="110"/>
      <c r="G57" s="10"/>
    </row>
    <row r="58" spans="2:25" s="3" customFormat="1" x14ac:dyDescent="0.25">
      <c r="B58" s="58"/>
      <c r="C58" s="83"/>
      <c r="D58" s="83"/>
      <c r="E58" s="112"/>
      <c r="F58" s="83"/>
      <c r="G58" s="10"/>
    </row>
    <row r="59" spans="2:25" x14ac:dyDescent="0.25">
      <c r="B59" s="113"/>
      <c r="C59" s="114"/>
      <c r="D59" s="114"/>
      <c r="E59" s="114"/>
      <c r="F59" s="114"/>
    </row>
    <row r="60" spans="2:25" s="142" customFormat="1" x14ac:dyDescent="0.25">
      <c r="B60" s="113"/>
      <c r="C60" s="114"/>
      <c r="D60" s="114"/>
      <c r="E60" s="114"/>
      <c r="F60" s="114"/>
    </row>
    <row r="61" spans="2:25" s="142" customFormat="1" x14ac:dyDescent="0.25">
      <c r="B61" s="113"/>
      <c r="C61" s="114"/>
      <c r="D61" s="114"/>
      <c r="E61" s="114"/>
      <c r="F61" s="114"/>
    </row>
    <row r="62" spans="2:25" s="142" customFormat="1" x14ac:dyDescent="0.25">
      <c r="B62" s="113"/>
      <c r="C62" s="114"/>
      <c r="D62" s="114"/>
      <c r="E62" s="114"/>
      <c r="F62" s="114"/>
    </row>
    <row r="63" spans="2:25" s="142" customFormat="1" x14ac:dyDescent="0.25">
      <c r="B63" s="113"/>
      <c r="C63" s="114"/>
      <c r="D63" s="114"/>
      <c r="E63" s="114"/>
      <c r="F63" s="114"/>
    </row>
    <row r="64" spans="2:25" s="142" customFormat="1" x14ac:dyDescent="0.25">
      <c r="B64" s="113"/>
      <c r="C64" s="114"/>
      <c r="D64" s="114"/>
      <c r="E64" s="114"/>
      <c r="F64" s="114"/>
    </row>
    <row r="65" spans="2:44" s="142" customFormat="1" x14ac:dyDescent="0.25">
      <c r="B65" s="113"/>
      <c r="C65" s="114"/>
      <c r="D65" s="114"/>
      <c r="E65" s="114"/>
      <c r="F65" s="114"/>
    </row>
    <row r="66" spans="2:44" s="142" customFormat="1" x14ac:dyDescent="0.25">
      <c r="B66" s="113"/>
      <c r="C66" s="114"/>
      <c r="D66" s="114"/>
      <c r="E66" s="114"/>
      <c r="F66" s="114"/>
    </row>
    <row r="67" spans="2:44" s="142" customFormat="1" x14ac:dyDescent="0.25">
      <c r="B67" s="113"/>
      <c r="C67" s="114"/>
      <c r="D67" s="114"/>
      <c r="E67" s="114"/>
      <c r="F67" s="114"/>
    </row>
    <row r="68" spans="2:44" s="142" customFormat="1" x14ac:dyDescent="0.25">
      <c r="B68" s="113"/>
      <c r="C68" s="114"/>
      <c r="D68" s="114"/>
      <c r="E68" s="114"/>
      <c r="F68" s="114"/>
    </row>
    <row r="69" spans="2:44" s="142" customFormat="1" x14ac:dyDescent="0.25">
      <c r="B69" s="113"/>
      <c r="C69" s="114"/>
      <c r="D69" s="114"/>
      <c r="E69" s="114"/>
      <c r="F69" s="114"/>
    </row>
    <row r="70" spans="2:44" s="142" customFormat="1" x14ac:dyDescent="0.25">
      <c r="B70" s="113"/>
      <c r="C70" s="114"/>
      <c r="D70" s="114"/>
      <c r="E70" s="114"/>
      <c r="F70" s="114"/>
    </row>
    <row r="71" spans="2:44" s="124" customFormat="1" x14ac:dyDescent="0.25">
      <c r="B71" s="117"/>
      <c r="C71" s="118"/>
      <c r="D71" s="118"/>
      <c r="E71" s="118"/>
      <c r="F71" s="118"/>
    </row>
    <row r="72" spans="2:44" s="124" customFormat="1" x14ac:dyDescent="0.25">
      <c r="B72" s="117"/>
      <c r="C72" s="118"/>
      <c r="D72" s="118"/>
      <c r="E72" s="118"/>
    </row>
    <row r="73" spans="2:44" s="124" customFormat="1" x14ac:dyDescent="0.25">
      <c r="B73" s="119"/>
      <c r="C73" s="118"/>
    </row>
    <row r="74" spans="2:44" s="124" customFormat="1" x14ac:dyDescent="0.25">
      <c r="B74" s="135"/>
      <c r="C74" s="123"/>
      <c r="F74" s="136"/>
      <c r="G74" s="136"/>
      <c r="H74" s="136"/>
      <c r="I74" s="136"/>
      <c r="J74" s="136"/>
      <c r="K74" s="136"/>
      <c r="L74" s="136"/>
      <c r="M74" s="136"/>
      <c r="N74" s="136"/>
      <c r="O74" s="136"/>
      <c r="P74" s="136"/>
      <c r="Q74" s="136"/>
      <c r="R74" s="136"/>
      <c r="S74" s="136"/>
      <c r="T74" s="136"/>
      <c r="U74" s="136"/>
      <c r="V74" s="136"/>
      <c r="W74" s="136"/>
      <c r="X74" s="136"/>
      <c r="Y74" s="136"/>
      <c r="Z74" s="136"/>
      <c r="AA74" s="136"/>
      <c r="AB74" s="136"/>
      <c r="AC74" s="136"/>
      <c r="AD74" s="136"/>
      <c r="AE74" s="136"/>
      <c r="AF74" s="136"/>
      <c r="AG74" s="136"/>
      <c r="AH74" s="136"/>
      <c r="AI74" s="136"/>
      <c r="AJ74" s="136"/>
      <c r="AK74" s="136"/>
      <c r="AL74" s="136"/>
      <c r="AM74" s="136"/>
      <c r="AN74" s="136"/>
      <c r="AO74" s="136"/>
      <c r="AP74" s="136"/>
      <c r="AQ74" s="136"/>
      <c r="AR74" s="136"/>
    </row>
    <row r="75" spans="2:44" s="124" customFormat="1" x14ac:dyDescent="0.25">
      <c r="B75" s="135"/>
      <c r="C75" s="123"/>
      <c r="F75" s="136"/>
      <c r="G75" s="136"/>
      <c r="H75" s="136"/>
      <c r="I75" s="136"/>
      <c r="J75" s="136"/>
      <c r="K75" s="136"/>
      <c r="L75" s="136"/>
      <c r="M75" s="136"/>
      <c r="N75" s="136"/>
      <c r="O75" s="136"/>
      <c r="P75" s="136"/>
      <c r="Q75" s="136"/>
      <c r="R75" s="136"/>
      <c r="S75" s="136"/>
      <c r="T75" s="136"/>
      <c r="U75" s="136"/>
      <c r="V75" s="136"/>
      <c r="W75" s="136"/>
      <c r="X75" s="136"/>
      <c r="Y75" s="136"/>
      <c r="Z75" s="136"/>
      <c r="AA75" s="136"/>
      <c r="AB75" s="136"/>
      <c r="AC75" s="136"/>
      <c r="AD75" s="136"/>
      <c r="AE75" s="136"/>
      <c r="AF75" s="136"/>
      <c r="AG75" s="136"/>
      <c r="AH75" s="136"/>
      <c r="AI75" s="136"/>
      <c r="AJ75" s="136"/>
      <c r="AK75" s="136"/>
      <c r="AL75" s="136"/>
      <c r="AM75" s="136"/>
      <c r="AN75" s="136"/>
      <c r="AO75" s="136"/>
      <c r="AP75" s="136"/>
      <c r="AQ75" s="136"/>
      <c r="AR75" s="136"/>
    </row>
    <row r="76" spans="2:44" s="124" customFormat="1" x14ac:dyDescent="0.25">
      <c r="B76" s="135"/>
      <c r="C76" s="123"/>
      <c r="F76" s="136"/>
      <c r="G76" s="136"/>
      <c r="H76" s="136"/>
      <c r="I76" s="136"/>
      <c r="J76" s="136"/>
      <c r="K76" s="136"/>
      <c r="L76" s="136"/>
      <c r="M76" s="136"/>
      <c r="N76" s="136"/>
      <c r="O76" s="136"/>
      <c r="P76" s="136"/>
      <c r="Q76" s="136"/>
      <c r="R76" s="136"/>
      <c r="S76" s="136"/>
      <c r="T76" s="136"/>
      <c r="U76" s="136"/>
      <c r="V76" s="136"/>
      <c r="W76" s="136"/>
      <c r="X76" s="136"/>
      <c r="Y76" s="136"/>
      <c r="Z76" s="136"/>
      <c r="AA76" s="136"/>
      <c r="AB76" s="136"/>
      <c r="AC76" s="136"/>
      <c r="AD76" s="136"/>
      <c r="AE76" s="136"/>
      <c r="AF76" s="136"/>
      <c r="AG76" s="136"/>
      <c r="AH76" s="136"/>
      <c r="AI76" s="136"/>
      <c r="AJ76" s="136"/>
      <c r="AK76" s="136"/>
      <c r="AL76" s="136"/>
      <c r="AM76" s="136"/>
      <c r="AN76" s="136"/>
      <c r="AO76" s="136"/>
      <c r="AP76" s="136"/>
      <c r="AQ76" s="136"/>
      <c r="AR76" s="136"/>
    </row>
    <row r="77" spans="2:44" s="124" customFormat="1" x14ac:dyDescent="0.25">
      <c r="B77" s="137"/>
      <c r="C77" s="123"/>
      <c r="F77" s="126"/>
      <c r="G77" s="126"/>
      <c r="H77" s="126"/>
      <c r="I77" s="126"/>
      <c r="J77" s="126"/>
      <c r="K77" s="126"/>
      <c r="L77" s="126"/>
      <c r="M77" s="126"/>
      <c r="N77" s="126"/>
      <c r="O77" s="126"/>
      <c r="P77" s="126"/>
      <c r="Q77" s="126"/>
      <c r="R77" s="126"/>
      <c r="S77" s="126"/>
      <c r="T77" s="126"/>
      <c r="U77" s="126"/>
      <c r="V77" s="126"/>
      <c r="W77" s="126"/>
      <c r="X77" s="126"/>
      <c r="Y77" s="126"/>
      <c r="Z77" s="126"/>
      <c r="AA77" s="126"/>
      <c r="AB77" s="126"/>
      <c r="AC77" s="126"/>
      <c r="AD77" s="126"/>
      <c r="AE77" s="126"/>
      <c r="AF77" s="126"/>
      <c r="AG77" s="126"/>
      <c r="AH77" s="126"/>
      <c r="AI77" s="126"/>
      <c r="AJ77" s="126"/>
      <c r="AK77" s="126"/>
      <c r="AL77" s="126"/>
      <c r="AM77" s="126"/>
      <c r="AN77" s="126"/>
      <c r="AO77" s="126"/>
      <c r="AP77" s="126"/>
      <c r="AQ77" s="126"/>
      <c r="AR77" s="126"/>
    </row>
    <row r="78" spans="2:44" s="124" customFormat="1" x14ac:dyDescent="0.25">
      <c r="B78" s="137"/>
      <c r="C78" s="123"/>
      <c r="F78" s="126"/>
      <c r="G78" s="126"/>
      <c r="H78" s="126"/>
      <c r="I78" s="126"/>
      <c r="J78" s="126"/>
      <c r="K78" s="126"/>
      <c r="L78" s="126"/>
      <c r="M78" s="126"/>
      <c r="N78" s="126"/>
      <c r="O78" s="126"/>
      <c r="P78" s="126"/>
      <c r="Q78" s="126"/>
      <c r="R78" s="126"/>
      <c r="S78" s="126"/>
      <c r="T78" s="126"/>
      <c r="U78" s="126"/>
      <c r="V78" s="126"/>
      <c r="W78" s="126"/>
      <c r="X78" s="126"/>
      <c r="Y78" s="126"/>
      <c r="Z78" s="126"/>
      <c r="AA78" s="126"/>
      <c r="AB78" s="126"/>
      <c r="AC78" s="126"/>
      <c r="AD78" s="126"/>
      <c r="AE78" s="126"/>
      <c r="AF78" s="126"/>
      <c r="AG78" s="126"/>
      <c r="AH78" s="126"/>
      <c r="AI78" s="126"/>
      <c r="AJ78" s="126"/>
      <c r="AK78" s="126"/>
      <c r="AL78" s="126"/>
      <c r="AM78" s="126"/>
      <c r="AN78" s="126"/>
      <c r="AO78" s="126"/>
      <c r="AP78" s="126"/>
      <c r="AQ78" s="126"/>
      <c r="AR78" s="126"/>
    </row>
    <row r="79" spans="2:44" s="124" customFormat="1" x14ac:dyDescent="0.25">
      <c r="B79" s="120"/>
      <c r="C79" s="123"/>
      <c r="F79" s="126"/>
      <c r="G79" s="126"/>
      <c r="H79" s="126"/>
      <c r="I79" s="126"/>
      <c r="J79" s="126"/>
      <c r="K79" s="126"/>
      <c r="L79" s="126"/>
      <c r="M79" s="126"/>
      <c r="N79" s="126"/>
      <c r="O79" s="126"/>
      <c r="P79" s="126"/>
      <c r="Q79" s="126"/>
      <c r="R79" s="126"/>
      <c r="S79" s="126"/>
      <c r="T79" s="126"/>
      <c r="U79" s="126"/>
      <c r="V79" s="126"/>
      <c r="W79" s="126"/>
      <c r="X79" s="126"/>
      <c r="Y79" s="126"/>
      <c r="Z79" s="126"/>
      <c r="AA79" s="126"/>
      <c r="AB79" s="126"/>
      <c r="AC79" s="126"/>
      <c r="AD79" s="126"/>
      <c r="AE79" s="126"/>
      <c r="AF79" s="126"/>
      <c r="AG79" s="126"/>
      <c r="AH79" s="126"/>
      <c r="AI79" s="126"/>
      <c r="AJ79" s="126"/>
      <c r="AK79" s="126"/>
      <c r="AL79" s="126"/>
      <c r="AM79" s="126"/>
      <c r="AN79" s="126"/>
      <c r="AO79" s="126"/>
      <c r="AP79" s="126"/>
      <c r="AQ79" s="126"/>
      <c r="AR79" s="126"/>
    </row>
    <row r="80" spans="2:44" s="124" customFormat="1" x14ac:dyDescent="0.25">
      <c r="C80" s="123"/>
      <c r="F80" s="126"/>
      <c r="G80" s="126"/>
      <c r="H80" s="126"/>
      <c r="I80" s="126"/>
      <c r="J80" s="126"/>
      <c r="K80" s="126"/>
      <c r="L80" s="126"/>
      <c r="M80" s="126"/>
      <c r="N80" s="126"/>
      <c r="O80" s="126"/>
      <c r="P80" s="126"/>
      <c r="Q80" s="126"/>
      <c r="R80" s="126"/>
      <c r="S80" s="126"/>
      <c r="T80" s="126"/>
      <c r="U80" s="126"/>
      <c r="V80" s="126"/>
      <c r="W80" s="126"/>
      <c r="X80" s="126"/>
      <c r="Y80" s="126"/>
      <c r="Z80" s="126"/>
      <c r="AA80" s="126"/>
      <c r="AB80" s="126"/>
      <c r="AC80" s="126"/>
      <c r="AD80" s="126"/>
      <c r="AE80" s="126"/>
      <c r="AF80" s="126"/>
      <c r="AG80" s="126"/>
      <c r="AH80" s="126"/>
      <c r="AI80" s="126"/>
      <c r="AJ80" s="126"/>
      <c r="AK80" s="126"/>
      <c r="AL80" s="126"/>
      <c r="AM80" s="126"/>
      <c r="AN80" s="126"/>
      <c r="AO80" s="126"/>
      <c r="AP80" s="126"/>
      <c r="AQ80" s="126"/>
      <c r="AR80" s="126"/>
    </row>
    <row r="81" spans="1:44" s="124" customFormat="1" x14ac:dyDescent="0.25">
      <c r="B81" s="120"/>
      <c r="C81" s="123"/>
      <c r="F81" s="126"/>
      <c r="G81" s="126"/>
      <c r="H81" s="126"/>
      <c r="I81" s="126"/>
      <c r="J81" s="126"/>
      <c r="K81" s="126"/>
      <c r="L81" s="126"/>
      <c r="M81" s="126"/>
      <c r="N81" s="126"/>
      <c r="O81" s="126"/>
      <c r="P81" s="126"/>
      <c r="Q81" s="126"/>
      <c r="R81" s="126"/>
      <c r="S81" s="126"/>
      <c r="T81" s="126"/>
      <c r="U81" s="126"/>
      <c r="V81" s="126"/>
      <c r="W81" s="126"/>
      <c r="X81" s="126"/>
      <c r="Y81" s="126"/>
      <c r="Z81" s="126"/>
      <c r="AA81" s="126"/>
      <c r="AB81" s="126"/>
      <c r="AC81" s="126"/>
      <c r="AD81" s="126"/>
      <c r="AE81" s="126"/>
      <c r="AF81" s="126"/>
      <c r="AG81" s="126"/>
      <c r="AH81" s="126"/>
      <c r="AI81" s="126"/>
      <c r="AJ81" s="126"/>
      <c r="AK81" s="126"/>
      <c r="AL81" s="126"/>
      <c r="AM81" s="126"/>
      <c r="AN81" s="126"/>
      <c r="AO81" s="126"/>
      <c r="AP81" s="126"/>
      <c r="AQ81" s="126"/>
      <c r="AR81" s="126"/>
    </row>
    <row r="82" spans="1:44" s="124" customFormat="1" x14ac:dyDescent="0.25">
      <c r="C82" s="123"/>
      <c r="F82" s="126"/>
      <c r="G82" s="126"/>
      <c r="H82" s="126"/>
      <c r="I82" s="126"/>
      <c r="J82" s="126"/>
      <c r="K82" s="126"/>
      <c r="L82" s="126"/>
      <c r="M82" s="126"/>
      <c r="N82" s="126"/>
      <c r="O82" s="126"/>
      <c r="P82" s="126"/>
      <c r="Q82" s="126"/>
      <c r="R82" s="126"/>
      <c r="S82" s="126"/>
      <c r="T82" s="126"/>
      <c r="U82" s="126"/>
      <c r="V82" s="126"/>
      <c r="W82" s="126"/>
      <c r="X82" s="126"/>
      <c r="Y82" s="126"/>
      <c r="Z82" s="126"/>
      <c r="AA82" s="126"/>
      <c r="AB82" s="126"/>
      <c r="AC82" s="126"/>
      <c r="AD82" s="126"/>
      <c r="AE82" s="126"/>
      <c r="AF82" s="126"/>
      <c r="AG82" s="126"/>
      <c r="AH82" s="126"/>
      <c r="AI82" s="126"/>
      <c r="AJ82" s="126"/>
      <c r="AK82" s="126"/>
      <c r="AL82" s="126"/>
      <c r="AM82" s="126"/>
      <c r="AN82" s="126"/>
      <c r="AO82" s="126"/>
      <c r="AP82" s="126"/>
      <c r="AQ82" s="126"/>
      <c r="AR82" s="126"/>
    </row>
    <row r="83" spans="1:44" s="124" customFormat="1" x14ac:dyDescent="0.25">
      <c r="A83" s="117"/>
      <c r="C83" s="123"/>
      <c r="F83" s="126"/>
      <c r="G83" s="126"/>
      <c r="H83" s="126"/>
      <c r="I83" s="126"/>
      <c r="J83" s="126"/>
      <c r="K83" s="126"/>
      <c r="L83" s="126"/>
      <c r="M83" s="126"/>
      <c r="N83" s="126"/>
      <c r="O83" s="126"/>
      <c r="P83" s="126"/>
      <c r="Q83" s="126"/>
      <c r="R83" s="126"/>
      <c r="S83" s="126"/>
      <c r="T83" s="126"/>
      <c r="U83" s="126"/>
      <c r="V83" s="126"/>
      <c r="W83" s="126"/>
      <c r="X83" s="126"/>
      <c r="Y83" s="126"/>
      <c r="Z83" s="126"/>
      <c r="AA83" s="126"/>
      <c r="AB83" s="126"/>
      <c r="AC83" s="126"/>
      <c r="AD83" s="126"/>
      <c r="AE83" s="126"/>
      <c r="AF83" s="126"/>
      <c r="AG83" s="126"/>
      <c r="AH83" s="126"/>
      <c r="AI83" s="126"/>
      <c r="AJ83" s="126"/>
      <c r="AK83" s="126"/>
      <c r="AL83" s="126"/>
      <c r="AM83" s="126"/>
      <c r="AN83" s="126"/>
      <c r="AO83" s="126"/>
      <c r="AP83" s="126"/>
      <c r="AQ83" s="126"/>
      <c r="AR83" s="126"/>
    </row>
    <row r="84" spans="1:44" s="124" customFormat="1" x14ac:dyDescent="0.25">
      <c r="C84" s="123"/>
      <c r="F84" s="126"/>
      <c r="G84" s="126"/>
      <c r="H84" s="126"/>
      <c r="I84" s="126"/>
      <c r="J84" s="126"/>
      <c r="K84" s="126"/>
      <c r="L84" s="126"/>
      <c r="M84" s="126"/>
      <c r="N84" s="126"/>
      <c r="O84" s="126"/>
      <c r="P84" s="126"/>
      <c r="Q84" s="126"/>
      <c r="R84" s="126"/>
      <c r="S84" s="126"/>
      <c r="T84" s="126"/>
      <c r="U84" s="126"/>
      <c r="V84" s="126"/>
      <c r="W84" s="126"/>
      <c r="X84" s="126"/>
      <c r="Y84" s="126"/>
      <c r="Z84" s="126"/>
      <c r="AA84" s="126"/>
      <c r="AB84" s="126"/>
      <c r="AC84" s="126"/>
      <c r="AD84" s="126"/>
      <c r="AE84" s="126"/>
      <c r="AF84" s="126"/>
      <c r="AG84" s="126"/>
      <c r="AH84" s="126"/>
      <c r="AI84" s="126"/>
      <c r="AJ84" s="126"/>
      <c r="AK84" s="126"/>
      <c r="AL84" s="126"/>
      <c r="AM84" s="126"/>
      <c r="AN84" s="126"/>
      <c r="AO84" s="126"/>
      <c r="AP84" s="126"/>
      <c r="AQ84" s="126"/>
      <c r="AR84" s="126"/>
    </row>
    <row r="85" spans="1:44" s="124" customFormat="1" x14ac:dyDescent="0.25">
      <c r="C85" s="123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6"/>
      <c r="Q85" s="126"/>
      <c r="R85" s="126"/>
      <c r="S85" s="126"/>
      <c r="T85" s="126"/>
      <c r="U85" s="126"/>
      <c r="V85" s="126"/>
      <c r="W85" s="126"/>
      <c r="X85" s="126"/>
      <c r="Y85" s="126"/>
      <c r="Z85" s="126"/>
      <c r="AA85" s="126"/>
      <c r="AB85" s="126"/>
      <c r="AC85" s="126"/>
      <c r="AD85" s="126"/>
      <c r="AE85" s="126"/>
      <c r="AF85" s="126"/>
      <c r="AG85" s="126"/>
      <c r="AH85" s="126"/>
      <c r="AI85" s="126"/>
      <c r="AJ85" s="126"/>
      <c r="AK85" s="126"/>
      <c r="AL85" s="126"/>
      <c r="AM85" s="126"/>
      <c r="AN85" s="126"/>
      <c r="AO85" s="126"/>
      <c r="AP85" s="126"/>
      <c r="AQ85" s="126"/>
      <c r="AR85" s="126"/>
    </row>
    <row r="86" spans="1:44" s="124" customFormat="1" x14ac:dyDescent="0.25">
      <c r="C86" s="123"/>
      <c r="F86" s="126"/>
      <c r="G86" s="126"/>
      <c r="H86" s="126"/>
      <c r="I86" s="126"/>
      <c r="J86" s="126"/>
      <c r="K86" s="126"/>
      <c r="L86" s="126"/>
      <c r="M86" s="126"/>
      <c r="N86" s="126"/>
      <c r="O86" s="126"/>
      <c r="P86" s="126"/>
      <c r="Q86" s="126"/>
      <c r="R86" s="126"/>
      <c r="S86" s="126"/>
      <c r="T86" s="126"/>
      <c r="U86" s="126"/>
      <c r="V86" s="126"/>
      <c r="W86" s="126"/>
      <c r="X86" s="126"/>
      <c r="Y86" s="126"/>
      <c r="Z86" s="126"/>
      <c r="AA86" s="126"/>
      <c r="AB86" s="126"/>
      <c r="AC86" s="126"/>
      <c r="AD86" s="126"/>
      <c r="AE86" s="126"/>
      <c r="AF86" s="126"/>
      <c r="AG86" s="126"/>
      <c r="AH86" s="126"/>
      <c r="AI86" s="126"/>
      <c r="AJ86" s="126"/>
      <c r="AK86" s="126"/>
      <c r="AL86" s="126"/>
      <c r="AM86" s="126"/>
      <c r="AN86" s="126"/>
      <c r="AO86" s="126"/>
      <c r="AP86" s="126"/>
      <c r="AQ86" s="126"/>
      <c r="AR86" s="126"/>
    </row>
    <row r="87" spans="1:44" s="124" customFormat="1" x14ac:dyDescent="0.25">
      <c r="C87" s="123"/>
      <c r="F87" s="126"/>
      <c r="G87" s="126"/>
      <c r="H87" s="126"/>
      <c r="I87" s="126"/>
      <c r="J87" s="126"/>
      <c r="K87" s="126"/>
      <c r="L87" s="126"/>
      <c r="M87" s="126"/>
      <c r="N87" s="126"/>
      <c r="O87" s="126"/>
      <c r="P87" s="126"/>
      <c r="Q87" s="126"/>
      <c r="R87" s="126"/>
      <c r="S87" s="126"/>
      <c r="T87" s="126"/>
      <c r="U87" s="126"/>
      <c r="V87" s="126"/>
      <c r="W87" s="126"/>
      <c r="X87" s="126"/>
      <c r="Y87" s="126"/>
      <c r="Z87" s="126"/>
      <c r="AA87" s="126"/>
      <c r="AB87" s="126"/>
      <c r="AC87" s="126"/>
      <c r="AD87" s="126"/>
      <c r="AE87" s="126"/>
      <c r="AF87" s="126"/>
      <c r="AG87" s="126"/>
      <c r="AH87" s="126"/>
      <c r="AI87" s="126"/>
      <c r="AJ87" s="126"/>
      <c r="AK87" s="126"/>
      <c r="AL87" s="126"/>
      <c r="AM87" s="126"/>
      <c r="AN87" s="126"/>
      <c r="AO87" s="126"/>
      <c r="AP87" s="126"/>
      <c r="AQ87" s="126"/>
      <c r="AR87" s="126"/>
    </row>
    <row r="88" spans="1:44" s="124" customFormat="1" x14ac:dyDescent="0.25">
      <c r="C88" s="123"/>
      <c r="F88" s="126"/>
      <c r="G88" s="126"/>
      <c r="H88" s="126"/>
      <c r="I88" s="126"/>
      <c r="J88" s="126"/>
      <c r="K88" s="126"/>
      <c r="L88" s="126"/>
      <c r="M88" s="126"/>
      <c r="N88" s="126"/>
      <c r="O88" s="126"/>
      <c r="P88" s="126"/>
      <c r="Q88" s="126"/>
      <c r="R88" s="126"/>
      <c r="S88" s="126"/>
      <c r="T88" s="126"/>
      <c r="U88" s="126"/>
      <c r="V88" s="126"/>
      <c r="W88" s="126"/>
      <c r="X88" s="126"/>
      <c r="Y88" s="126"/>
      <c r="Z88" s="126"/>
      <c r="AA88" s="126"/>
      <c r="AB88" s="126"/>
      <c r="AC88" s="126"/>
      <c r="AD88" s="126"/>
      <c r="AE88" s="126"/>
      <c r="AF88" s="126"/>
      <c r="AG88" s="126"/>
      <c r="AH88" s="126"/>
      <c r="AI88" s="126"/>
      <c r="AJ88" s="126"/>
      <c r="AK88" s="126"/>
      <c r="AL88" s="126"/>
      <c r="AM88" s="126"/>
      <c r="AN88" s="126"/>
      <c r="AO88" s="126"/>
      <c r="AP88" s="126"/>
      <c r="AQ88" s="126"/>
      <c r="AR88" s="126"/>
    </row>
    <row r="89" spans="1:44" s="124" customFormat="1" x14ac:dyDescent="0.25">
      <c r="A89" s="117"/>
      <c r="C89" s="123"/>
      <c r="F89" s="126"/>
      <c r="G89" s="126"/>
      <c r="H89" s="126"/>
      <c r="I89" s="126"/>
      <c r="J89" s="126"/>
      <c r="K89" s="126"/>
      <c r="L89" s="126"/>
      <c r="M89" s="126"/>
      <c r="N89" s="126"/>
      <c r="O89" s="126"/>
      <c r="P89" s="126"/>
      <c r="Q89" s="126"/>
      <c r="R89" s="126"/>
      <c r="S89" s="126"/>
      <c r="T89" s="126"/>
      <c r="U89" s="126"/>
      <c r="V89" s="126"/>
      <c r="W89" s="126"/>
      <c r="X89" s="126"/>
      <c r="Y89" s="126"/>
      <c r="Z89" s="126"/>
      <c r="AA89" s="126"/>
      <c r="AB89" s="126"/>
      <c r="AC89" s="126"/>
      <c r="AD89" s="126"/>
      <c r="AE89" s="126"/>
      <c r="AF89" s="126"/>
      <c r="AG89" s="126"/>
      <c r="AH89" s="126"/>
      <c r="AI89" s="126"/>
      <c r="AJ89" s="126"/>
      <c r="AK89" s="126"/>
      <c r="AL89" s="126"/>
      <c r="AM89" s="126"/>
      <c r="AN89" s="126"/>
      <c r="AO89" s="126"/>
      <c r="AP89" s="126"/>
      <c r="AQ89" s="126"/>
      <c r="AR89" s="126"/>
    </row>
    <row r="90" spans="1:44" s="124" customFormat="1" x14ac:dyDescent="0.25">
      <c r="C90" s="123"/>
      <c r="F90" s="126"/>
      <c r="G90" s="126"/>
      <c r="H90" s="126"/>
      <c r="I90" s="126"/>
      <c r="J90" s="126"/>
      <c r="K90" s="126"/>
      <c r="L90" s="126"/>
      <c r="M90" s="126"/>
      <c r="N90" s="126"/>
      <c r="O90" s="126"/>
      <c r="P90" s="126"/>
      <c r="Q90" s="126"/>
      <c r="R90" s="126"/>
      <c r="S90" s="126"/>
      <c r="T90" s="126"/>
      <c r="U90" s="126"/>
      <c r="V90" s="126"/>
      <c r="W90" s="126"/>
      <c r="X90" s="126"/>
      <c r="Y90" s="126"/>
      <c r="Z90" s="126"/>
      <c r="AA90" s="126"/>
      <c r="AB90" s="126"/>
      <c r="AC90" s="126"/>
      <c r="AD90" s="126"/>
      <c r="AE90" s="126"/>
      <c r="AF90" s="126"/>
      <c r="AG90" s="126"/>
      <c r="AH90" s="126"/>
      <c r="AI90" s="126"/>
      <c r="AJ90" s="126"/>
      <c r="AK90" s="126"/>
      <c r="AL90" s="126"/>
      <c r="AM90" s="126"/>
      <c r="AN90" s="126"/>
      <c r="AO90" s="126"/>
      <c r="AP90" s="126"/>
      <c r="AQ90" s="126"/>
      <c r="AR90" s="126"/>
    </row>
    <row r="91" spans="1:44" s="124" customFormat="1" x14ac:dyDescent="0.25">
      <c r="C91" s="123"/>
      <c r="F91" s="126"/>
      <c r="G91" s="126"/>
      <c r="H91" s="126"/>
      <c r="I91" s="126"/>
      <c r="J91" s="126"/>
      <c r="K91" s="126"/>
      <c r="L91" s="126"/>
      <c r="M91" s="126"/>
      <c r="N91" s="126"/>
      <c r="O91" s="126"/>
      <c r="P91" s="126"/>
      <c r="Q91" s="126"/>
      <c r="R91" s="126"/>
      <c r="S91" s="126"/>
      <c r="T91" s="126"/>
      <c r="U91" s="126"/>
      <c r="V91" s="126"/>
      <c r="W91" s="126"/>
      <c r="X91" s="126"/>
      <c r="Y91" s="126"/>
      <c r="Z91" s="126"/>
      <c r="AA91" s="126"/>
      <c r="AB91" s="126"/>
      <c r="AC91" s="126"/>
      <c r="AD91" s="126"/>
      <c r="AE91" s="126"/>
      <c r="AF91" s="126"/>
      <c r="AG91" s="126"/>
      <c r="AH91" s="126"/>
      <c r="AI91" s="126"/>
      <c r="AJ91" s="126"/>
      <c r="AK91" s="126"/>
      <c r="AL91" s="126"/>
      <c r="AM91" s="126"/>
      <c r="AN91" s="126"/>
      <c r="AO91" s="126"/>
      <c r="AP91" s="126"/>
      <c r="AQ91" s="126"/>
      <c r="AR91" s="126"/>
    </row>
    <row r="92" spans="1:44" s="124" customFormat="1" x14ac:dyDescent="0.25">
      <c r="C92" s="123"/>
      <c r="F92" s="126"/>
      <c r="G92" s="126"/>
      <c r="H92" s="126"/>
      <c r="I92" s="126"/>
      <c r="J92" s="126"/>
      <c r="K92" s="126"/>
      <c r="L92" s="126"/>
      <c r="M92" s="126"/>
      <c r="N92" s="126"/>
      <c r="O92" s="126"/>
      <c r="P92" s="126"/>
      <c r="Q92" s="126"/>
      <c r="R92" s="126"/>
      <c r="S92" s="126"/>
      <c r="T92" s="126"/>
      <c r="U92" s="126"/>
      <c r="V92" s="126"/>
      <c r="W92" s="126"/>
      <c r="X92" s="126"/>
      <c r="Y92" s="126"/>
      <c r="Z92" s="126"/>
      <c r="AA92" s="126"/>
      <c r="AB92" s="126"/>
      <c r="AC92" s="126"/>
      <c r="AD92" s="126"/>
      <c r="AE92" s="126"/>
      <c r="AF92" s="126"/>
      <c r="AG92" s="126"/>
      <c r="AH92" s="126"/>
      <c r="AI92" s="126"/>
      <c r="AJ92" s="126"/>
      <c r="AK92" s="126"/>
      <c r="AL92" s="126"/>
      <c r="AM92" s="126"/>
      <c r="AN92" s="126"/>
      <c r="AO92" s="126"/>
      <c r="AP92" s="126"/>
      <c r="AQ92" s="126"/>
      <c r="AR92" s="126"/>
    </row>
    <row r="93" spans="1:44" s="124" customFormat="1" x14ac:dyDescent="0.25">
      <c r="C93" s="123"/>
      <c r="F93" s="126"/>
      <c r="G93" s="126"/>
      <c r="H93" s="126"/>
      <c r="I93" s="126"/>
      <c r="J93" s="126"/>
      <c r="K93" s="126"/>
      <c r="L93" s="126"/>
      <c r="M93" s="126"/>
      <c r="N93" s="126"/>
      <c r="O93" s="126"/>
      <c r="P93" s="126"/>
      <c r="Q93" s="126"/>
      <c r="R93" s="126"/>
      <c r="S93" s="126"/>
      <c r="T93" s="126"/>
      <c r="U93" s="126"/>
      <c r="V93" s="126"/>
      <c r="W93" s="126"/>
      <c r="X93" s="126"/>
      <c r="Y93" s="126"/>
      <c r="Z93" s="126"/>
      <c r="AA93" s="126"/>
      <c r="AB93" s="126"/>
      <c r="AC93" s="126"/>
      <c r="AD93" s="126"/>
      <c r="AE93" s="126"/>
      <c r="AF93" s="126"/>
      <c r="AG93" s="126"/>
      <c r="AH93" s="126"/>
      <c r="AI93" s="126"/>
      <c r="AJ93" s="126"/>
      <c r="AK93" s="126"/>
      <c r="AL93" s="126"/>
      <c r="AM93" s="126"/>
      <c r="AN93" s="126"/>
      <c r="AO93" s="126"/>
      <c r="AP93" s="126"/>
      <c r="AQ93" s="126"/>
      <c r="AR93" s="126"/>
    </row>
    <row r="94" spans="1:44" s="124" customFormat="1" x14ac:dyDescent="0.25">
      <c r="C94" s="123"/>
      <c r="F94" s="126"/>
      <c r="G94" s="126"/>
      <c r="H94" s="126"/>
      <c r="I94" s="126"/>
      <c r="J94" s="126"/>
      <c r="K94" s="126"/>
      <c r="L94" s="126"/>
      <c r="M94" s="126"/>
      <c r="N94" s="126"/>
      <c r="O94" s="126"/>
      <c r="P94" s="126"/>
      <c r="Q94" s="126"/>
      <c r="R94" s="126"/>
      <c r="S94" s="126"/>
      <c r="T94" s="126"/>
      <c r="U94" s="126"/>
      <c r="V94" s="126"/>
      <c r="W94" s="126"/>
      <c r="X94" s="126"/>
      <c r="Y94" s="126"/>
      <c r="Z94" s="126"/>
      <c r="AA94" s="126"/>
      <c r="AB94" s="126"/>
      <c r="AC94" s="126"/>
      <c r="AD94" s="126"/>
      <c r="AE94" s="126"/>
      <c r="AF94" s="126"/>
      <c r="AG94" s="126"/>
      <c r="AH94" s="126"/>
      <c r="AI94" s="126"/>
      <c r="AJ94" s="126"/>
      <c r="AK94" s="126"/>
      <c r="AL94" s="126"/>
      <c r="AM94" s="126"/>
      <c r="AN94" s="126"/>
      <c r="AO94" s="126"/>
      <c r="AP94" s="126"/>
      <c r="AQ94" s="126"/>
      <c r="AR94" s="126"/>
    </row>
    <row r="95" spans="1:44" s="124" customFormat="1" x14ac:dyDescent="0.25">
      <c r="B95" s="117"/>
      <c r="C95" s="118"/>
      <c r="D95" s="117"/>
      <c r="E95" s="117"/>
      <c r="F95" s="138"/>
      <c r="G95" s="138"/>
      <c r="H95" s="138"/>
      <c r="I95" s="138"/>
      <c r="J95" s="138"/>
      <c r="K95" s="138"/>
      <c r="L95" s="138"/>
      <c r="M95" s="138"/>
      <c r="N95" s="138"/>
      <c r="O95" s="138"/>
      <c r="P95" s="138"/>
      <c r="Q95" s="138"/>
      <c r="R95" s="138"/>
      <c r="S95" s="138"/>
      <c r="T95" s="138"/>
      <c r="U95" s="138"/>
      <c r="V95" s="138"/>
      <c r="W95" s="138"/>
      <c r="X95" s="138"/>
      <c r="Y95" s="138"/>
      <c r="Z95" s="138"/>
      <c r="AA95" s="138"/>
      <c r="AB95" s="138"/>
      <c r="AC95" s="138"/>
      <c r="AD95" s="138"/>
      <c r="AE95" s="138"/>
      <c r="AF95" s="138"/>
      <c r="AG95" s="138"/>
      <c r="AH95" s="138"/>
      <c r="AI95" s="138"/>
      <c r="AJ95" s="138"/>
      <c r="AK95" s="138"/>
      <c r="AL95" s="138"/>
      <c r="AM95" s="138"/>
      <c r="AN95" s="138"/>
      <c r="AO95" s="138"/>
      <c r="AP95" s="138"/>
      <c r="AQ95" s="138"/>
      <c r="AR95" s="138"/>
    </row>
    <row r="96" spans="1:44" s="124" customFormat="1" x14ac:dyDescent="0.25">
      <c r="B96" s="122"/>
      <c r="C96" s="118"/>
      <c r="D96" s="117"/>
      <c r="E96" s="117"/>
      <c r="F96" s="139"/>
      <c r="G96" s="139"/>
      <c r="H96" s="139"/>
      <c r="I96" s="139"/>
      <c r="J96" s="139"/>
      <c r="K96" s="139"/>
      <c r="L96" s="139"/>
      <c r="M96" s="139"/>
      <c r="N96" s="139"/>
      <c r="O96" s="139"/>
      <c r="P96" s="139"/>
      <c r="Q96" s="139"/>
      <c r="R96" s="139"/>
      <c r="S96" s="139"/>
      <c r="T96" s="139"/>
      <c r="U96" s="139"/>
      <c r="V96" s="139"/>
      <c r="W96" s="139"/>
      <c r="X96" s="139"/>
      <c r="Y96" s="139"/>
      <c r="Z96" s="139"/>
      <c r="AA96" s="139"/>
      <c r="AB96" s="139"/>
      <c r="AC96" s="139"/>
      <c r="AD96" s="139"/>
      <c r="AE96" s="139"/>
      <c r="AF96" s="139"/>
      <c r="AG96" s="139"/>
      <c r="AH96" s="139"/>
      <c r="AI96" s="139"/>
      <c r="AJ96" s="139"/>
      <c r="AK96" s="139"/>
      <c r="AL96" s="139"/>
      <c r="AM96" s="139"/>
      <c r="AN96" s="139"/>
      <c r="AO96" s="139"/>
      <c r="AP96" s="139"/>
      <c r="AQ96" s="139"/>
      <c r="AR96" s="139"/>
    </row>
    <row r="97" spans="1:44" s="124" customFormat="1" x14ac:dyDescent="0.25">
      <c r="A97" s="122"/>
      <c r="B97" s="120"/>
      <c r="C97" s="123"/>
      <c r="D97" s="140"/>
      <c r="F97" s="126"/>
      <c r="G97" s="126"/>
      <c r="H97" s="126"/>
      <c r="I97" s="126"/>
      <c r="J97" s="126"/>
      <c r="K97" s="126"/>
      <c r="L97" s="126"/>
      <c r="M97" s="126"/>
      <c r="N97" s="126"/>
      <c r="O97" s="126"/>
      <c r="P97" s="126"/>
      <c r="Q97" s="126"/>
      <c r="R97" s="126"/>
      <c r="S97" s="126"/>
      <c r="T97" s="126"/>
      <c r="U97" s="126"/>
      <c r="V97" s="126"/>
      <c r="W97" s="126"/>
      <c r="X97" s="126"/>
      <c r="Y97" s="126"/>
      <c r="Z97" s="126"/>
      <c r="AA97" s="126"/>
      <c r="AB97" s="126"/>
      <c r="AC97" s="126"/>
      <c r="AD97" s="126"/>
      <c r="AE97" s="126"/>
      <c r="AF97" s="126"/>
      <c r="AG97" s="126"/>
      <c r="AH97" s="126"/>
      <c r="AI97" s="126"/>
      <c r="AJ97" s="126"/>
      <c r="AK97" s="126"/>
      <c r="AL97" s="126"/>
      <c r="AM97" s="126"/>
      <c r="AN97" s="126"/>
      <c r="AO97" s="126"/>
      <c r="AP97" s="126"/>
      <c r="AQ97" s="126"/>
      <c r="AR97" s="126"/>
    </row>
    <row r="98" spans="1:44" s="124" customFormat="1" x14ac:dyDescent="0.25">
      <c r="B98" s="117"/>
      <c r="C98" s="118"/>
      <c r="D98" s="117"/>
      <c r="E98" s="117"/>
      <c r="F98" s="138"/>
      <c r="G98" s="138"/>
      <c r="H98" s="138"/>
      <c r="I98" s="138"/>
      <c r="J98" s="138"/>
      <c r="K98" s="138"/>
      <c r="L98" s="138"/>
      <c r="M98" s="138"/>
      <c r="N98" s="138"/>
      <c r="O98" s="138"/>
      <c r="P98" s="138"/>
      <c r="Q98" s="138"/>
      <c r="R98" s="138"/>
      <c r="S98" s="138"/>
      <c r="T98" s="138"/>
      <c r="U98" s="138"/>
      <c r="V98" s="138"/>
      <c r="W98" s="138"/>
      <c r="X98" s="138"/>
      <c r="Y98" s="138"/>
      <c r="Z98" s="138"/>
      <c r="AA98" s="138"/>
      <c r="AB98" s="138"/>
      <c r="AC98" s="138"/>
      <c r="AD98" s="138"/>
      <c r="AE98" s="138"/>
      <c r="AF98" s="138"/>
      <c r="AG98" s="138"/>
      <c r="AH98" s="138"/>
      <c r="AI98" s="138"/>
      <c r="AJ98" s="138"/>
      <c r="AK98" s="138"/>
      <c r="AL98" s="138"/>
      <c r="AM98" s="138"/>
      <c r="AN98" s="138"/>
      <c r="AO98" s="138"/>
      <c r="AP98" s="138"/>
      <c r="AQ98" s="138"/>
      <c r="AR98" s="138"/>
    </row>
    <row r="99" spans="1:44" s="124" customFormat="1" x14ac:dyDescent="0.25">
      <c r="C99" s="118"/>
      <c r="D99" s="125"/>
      <c r="E99" s="117"/>
      <c r="F99" s="126"/>
      <c r="G99" s="126"/>
      <c r="H99" s="126"/>
      <c r="I99" s="126"/>
      <c r="J99" s="126"/>
      <c r="K99" s="126"/>
      <c r="L99" s="126"/>
      <c r="M99" s="126"/>
      <c r="N99" s="126"/>
      <c r="O99" s="126"/>
      <c r="P99" s="126"/>
      <c r="Q99" s="126"/>
      <c r="R99" s="126"/>
      <c r="S99" s="126"/>
      <c r="T99" s="126"/>
      <c r="U99" s="126"/>
      <c r="V99" s="126"/>
      <c r="W99" s="126"/>
      <c r="X99" s="126"/>
      <c r="Y99" s="126"/>
      <c r="Z99" s="126"/>
      <c r="AA99" s="126"/>
      <c r="AB99" s="126"/>
      <c r="AC99" s="126"/>
      <c r="AD99" s="126"/>
      <c r="AE99" s="126"/>
      <c r="AF99" s="126"/>
      <c r="AG99" s="126"/>
      <c r="AH99" s="126"/>
      <c r="AI99" s="126"/>
      <c r="AJ99" s="126"/>
      <c r="AK99" s="126"/>
      <c r="AL99" s="126"/>
      <c r="AM99" s="126"/>
      <c r="AN99" s="126"/>
      <c r="AO99" s="126"/>
      <c r="AP99" s="126"/>
      <c r="AQ99" s="126"/>
      <c r="AR99" s="126"/>
    </row>
    <row r="100" spans="1:44" s="124" customFormat="1" x14ac:dyDescent="0.25">
      <c r="C100" s="118"/>
      <c r="D100" s="140"/>
      <c r="E100" s="117"/>
      <c r="F100" s="126"/>
      <c r="G100" s="126"/>
      <c r="H100" s="126"/>
      <c r="I100" s="126"/>
      <c r="J100" s="126"/>
      <c r="K100" s="126"/>
      <c r="L100" s="126"/>
      <c r="M100" s="126"/>
      <c r="N100" s="126"/>
      <c r="O100" s="126"/>
      <c r="P100" s="126"/>
      <c r="Q100" s="126"/>
      <c r="R100" s="126"/>
      <c r="S100" s="126"/>
      <c r="T100" s="126"/>
      <c r="U100" s="126"/>
      <c r="V100" s="126"/>
      <c r="W100" s="126"/>
      <c r="X100" s="126"/>
      <c r="Y100" s="126"/>
      <c r="Z100" s="126"/>
      <c r="AA100" s="126"/>
      <c r="AB100" s="126"/>
      <c r="AC100" s="126"/>
      <c r="AD100" s="126"/>
      <c r="AE100" s="126"/>
      <c r="AF100" s="126"/>
      <c r="AG100" s="126"/>
      <c r="AH100" s="126"/>
      <c r="AI100" s="126"/>
      <c r="AJ100" s="126"/>
      <c r="AK100" s="126"/>
      <c r="AL100" s="126"/>
      <c r="AM100" s="126"/>
      <c r="AN100" s="126"/>
      <c r="AO100" s="126"/>
      <c r="AP100" s="126"/>
      <c r="AQ100" s="126"/>
      <c r="AR100" s="126"/>
    </row>
    <row r="101" spans="1:44" s="124" customFormat="1" x14ac:dyDescent="0.25">
      <c r="C101" s="118"/>
      <c r="E101" s="125"/>
      <c r="F101" s="126"/>
      <c r="G101" s="126"/>
      <c r="H101" s="126"/>
      <c r="I101" s="126"/>
      <c r="J101" s="126"/>
      <c r="K101" s="126"/>
      <c r="L101" s="126"/>
      <c r="M101" s="126"/>
      <c r="N101" s="126"/>
      <c r="O101" s="126"/>
      <c r="P101" s="126"/>
      <c r="Q101" s="126"/>
      <c r="R101" s="126"/>
      <c r="S101" s="126"/>
      <c r="T101" s="126"/>
      <c r="U101" s="126"/>
      <c r="V101" s="126"/>
      <c r="W101" s="126"/>
      <c r="X101" s="126"/>
      <c r="Y101" s="126"/>
      <c r="Z101" s="126"/>
      <c r="AA101" s="126"/>
      <c r="AB101" s="126"/>
      <c r="AC101" s="126"/>
      <c r="AD101" s="126"/>
      <c r="AE101" s="126"/>
      <c r="AF101" s="126"/>
      <c r="AG101" s="126"/>
      <c r="AH101" s="126"/>
      <c r="AI101" s="126"/>
      <c r="AJ101" s="126"/>
      <c r="AK101" s="126"/>
      <c r="AL101" s="126"/>
      <c r="AM101" s="126"/>
      <c r="AN101" s="126"/>
      <c r="AO101" s="126"/>
      <c r="AP101" s="126"/>
      <c r="AQ101" s="126"/>
      <c r="AR101" s="126"/>
    </row>
    <row r="102" spans="1:44" s="124" customFormat="1" x14ac:dyDescent="0.25">
      <c r="C102" s="118"/>
      <c r="D102" s="117"/>
      <c r="E102" s="117"/>
      <c r="F102" s="141"/>
      <c r="G102" s="141"/>
      <c r="H102" s="141"/>
      <c r="I102" s="141"/>
      <c r="J102" s="141"/>
      <c r="K102" s="141"/>
      <c r="L102" s="141"/>
      <c r="M102" s="141"/>
      <c r="N102" s="141"/>
      <c r="O102" s="141"/>
      <c r="P102" s="141"/>
      <c r="Q102" s="141"/>
      <c r="R102" s="141"/>
      <c r="S102" s="141"/>
      <c r="T102" s="141"/>
      <c r="U102" s="141"/>
      <c r="V102" s="141"/>
      <c r="W102" s="141"/>
      <c r="X102" s="141"/>
      <c r="Y102" s="141"/>
      <c r="Z102" s="141"/>
      <c r="AA102" s="141"/>
      <c r="AB102" s="141"/>
      <c r="AC102" s="141"/>
      <c r="AD102" s="141"/>
      <c r="AE102" s="141"/>
      <c r="AF102" s="141"/>
      <c r="AG102" s="141"/>
      <c r="AH102" s="141"/>
      <c r="AI102" s="141"/>
      <c r="AJ102" s="141"/>
      <c r="AK102" s="141"/>
      <c r="AL102" s="141"/>
      <c r="AM102" s="141"/>
      <c r="AN102" s="141"/>
      <c r="AO102" s="141"/>
      <c r="AP102" s="141"/>
      <c r="AQ102" s="141"/>
      <c r="AR102" s="141"/>
    </row>
    <row r="103" spans="1:44" s="124" customFormat="1" x14ac:dyDescent="0.25">
      <c r="C103" s="118"/>
      <c r="D103" s="138"/>
      <c r="E103" s="138"/>
      <c r="F103" s="126"/>
      <c r="G103" s="126"/>
      <c r="H103" s="126"/>
      <c r="I103" s="126"/>
      <c r="J103" s="126"/>
      <c r="K103" s="126"/>
      <c r="L103" s="126"/>
      <c r="M103" s="126"/>
      <c r="N103" s="126"/>
      <c r="O103" s="126"/>
      <c r="P103" s="126"/>
      <c r="Q103" s="126"/>
      <c r="R103" s="126"/>
      <c r="S103" s="126"/>
      <c r="T103" s="126"/>
      <c r="U103" s="126"/>
      <c r="V103" s="126"/>
      <c r="W103" s="126"/>
      <c r="X103" s="126"/>
      <c r="Y103" s="126"/>
      <c r="Z103" s="126"/>
      <c r="AA103" s="126"/>
      <c r="AB103" s="126"/>
      <c r="AC103" s="126"/>
      <c r="AD103" s="126"/>
      <c r="AE103" s="126"/>
      <c r="AF103" s="126"/>
      <c r="AG103" s="126"/>
      <c r="AH103" s="126"/>
      <c r="AI103" s="126"/>
      <c r="AJ103" s="126"/>
      <c r="AK103" s="126"/>
      <c r="AL103" s="126"/>
      <c r="AM103" s="126"/>
      <c r="AN103" s="126"/>
      <c r="AO103" s="126"/>
      <c r="AP103" s="126"/>
      <c r="AQ103" s="126"/>
      <c r="AR103" s="126"/>
    </row>
    <row r="104" spans="1:44" s="124" customFormat="1" x14ac:dyDescent="0.25">
      <c r="B104" s="117"/>
      <c r="C104" s="118"/>
      <c r="D104" s="117"/>
      <c r="E104" s="117"/>
      <c r="F104" s="138"/>
      <c r="G104" s="138"/>
      <c r="H104" s="138"/>
      <c r="I104" s="138"/>
      <c r="J104" s="138"/>
      <c r="K104" s="138"/>
      <c r="L104" s="138"/>
      <c r="M104" s="138"/>
      <c r="N104" s="138"/>
      <c r="O104" s="138"/>
      <c r="P104" s="138"/>
      <c r="Q104" s="138"/>
      <c r="R104" s="138"/>
      <c r="S104" s="138"/>
      <c r="T104" s="138"/>
      <c r="U104" s="138"/>
      <c r="V104" s="138"/>
      <c r="W104" s="138"/>
      <c r="X104" s="138"/>
      <c r="Y104" s="138"/>
      <c r="Z104" s="138"/>
      <c r="AA104" s="138"/>
      <c r="AB104" s="138"/>
      <c r="AC104" s="138"/>
      <c r="AD104" s="138"/>
      <c r="AE104" s="138"/>
      <c r="AF104" s="138"/>
      <c r="AG104" s="138"/>
      <c r="AH104" s="138"/>
      <c r="AI104" s="138"/>
      <c r="AJ104" s="138"/>
      <c r="AK104" s="138"/>
      <c r="AL104" s="138"/>
      <c r="AM104" s="138"/>
      <c r="AN104" s="138"/>
      <c r="AO104" s="138"/>
      <c r="AP104" s="138"/>
      <c r="AQ104" s="138"/>
      <c r="AR104" s="138"/>
    </row>
    <row r="105" spans="1:44" s="124" customFormat="1" x14ac:dyDescent="0.25">
      <c r="C105" s="123"/>
      <c r="D105" s="125"/>
      <c r="E105" s="125"/>
      <c r="F105" s="126"/>
      <c r="G105" s="126"/>
      <c r="H105" s="126"/>
      <c r="I105" s="126"/>
      <c r="J105" s="126"/>
      <c r="K105" s="126"/>
      <c r="L105" s="126"/>
      <c r="M105" s="126"/>
      <c r="N105" s="126"/>
      <c r="O105" s="126"/>
      <c r="P105" s="126"/>
      <c r="Q105" s="126"/>
      <c r="R105" s="126"/>
      <c r="S105" s="126"/>
      <c r="T105" s="126"/>
      <c r="U105" s="126"/>
      <c r="V105" s="126"/>
      <c r="W105" s="126"/>
      <c r="X105" s="126"/>
      <c r="Y105" s="126"/>
      <c r="Z105" s="126"/>
      <c r="AA105" s="126"/>
      <c r="AB105" s="126"/>
      <c r="AC105" s="126"/>
      <c r="AD105" s="126"/>
      <c r="AE105" s="126"/>
      <c r="AF105" s="126"/>
      <c r="AG105" s="126"/>
      <c r="AH105" s="126"/>
      <c r="AI105" s="126"/>
      <c r="AJ105" s="126"/>
      <c r="AK105" s="126"/>
      <c r="AL105" s="126"/>
      <c r="AM105" s="126"/>
      <c r="AN105" s="126"/>
      <c r="AO105" s="126"/>
      <c r="AP105" s="126"/>
      <c r="AQ105" s="126"/>
      <c r="AR105" s="126"/>
    </row>
    <row r="106" spans="1:44" s="124" customFormat="1" x14ac:dyDescent="0.25">
      <c r="B106" s="117"/>
      <c r="C106" s="118"/>
      <c r="D106" s="117"/>
      <c r="E106" s="117"/>
      <c r="F106" s="138"/>
      <c r="G106" s="138"/>
      <c r="H106" s="138"/>
      <c r="I106" s="138"/>
      <c r="J106" s="138"/>
      <c r="K106" s="138"/>
      <c r="L106" s="138"/>
      <c r="M106" s="138"/>
      <c r="N106" s="138"/>
      <c r="O106" s="138"/>
      <c r="P106" s="138"/>
      <c r="Q106" s="138"/>
      <c r="R106" s="138"/>
      <c r="S106" s="138"/>
      <c r="T106" s="138"/>
      <c r="U106" s="138"/>
      <c r="V106" s="138"/>
      <c r="W106" s="138"/>
      <c r="X106" s="138"/>
      <c r="Y106" s="138"/>
      <c r="Z106" s="138"/>
      <c r="AA106" s="138"/>
      <c r="AB106" s="138"/>
      <c r="AC106" s="138"/>
      <c r="AD106" s="138"/>
      <c r="AE106" s="138"/>
      <c r="AF106" s="138"/>
      <c r="AG106" s="138"/>
      <c r="AH106" s="138"/>
      <c r="AI106" s="138"/>
      <c r="AJ106" s="138"/>
      <c r="AK106" s="138"/>
      <c r="AL106" s="138"/>
      <c r="AM106" s="138"/>
      <c r="AN106" s="138"/>
      <c r="AO106" s="138"/>
      <c r="AP106" s="138"/>
      <c r="AQ106" s="138"/>
      <c r="AR106" s="138"/>
    </row>
    <row r="107" spans="1:44" s="124" customFormat="1" x14ac:dyDescent="0.25">
      <c r="C107" s="123"/>
      <c r="F107" s="126"/>
      <c r="G107" s="126"/>
      <c r="H107" s="126"/>
      <c r="I107" s="126"/>
      <c r="J107" s="126"/>
      <c r="K107" s="126"/>
      <c r="L107" s="126"/>
      <c r="M107" s="126"/>
      <c r="N107" s="126"/>
      <c r="O107" s="126"/>
      <c r="P107" s="126"/>
      <c r="Q107" s="126"/>
      <c r="R107" s="126"/>
      <c r="S107" s="126"/>
      <c r="T107" s="126"/>
      <c r="U107" s="126"/>
      <c r="V107" s="126"/>
      <c r="W107" s="126"/>
      <c r="X107" s="126"/>
      <c r="Y107" s="126"/>
    </row>
    <row r="108" spans="1:44" s="124" customFormat="1" x14ac:dyDescent="0.25">
      <c r="A108" s="117"/>
      <c r="C108" s="118"/>
      <c r="F108" s="126"/>
      <c r="G108" s="126"/>
      <c r="H108" s="126"/>
      <c r="I108" s="126"/>
      <c r="J108" s="126"/>
      <c r="K108" s="126"/>
      <c r="L108" s="126"/>
      <c r="M108" s="126"/>
      <c r="N108" s="126"/>
      <c r="O108" s="126"/>
      <c r="P108" s="126"/>
      <c r="Q108" s="126"/>
      <c r="R108" s="126"/>
      <c r="S108" s="126"/>
      <c r="T108" s="126"/>
      <c r="U108" s="126"/>
      <c r="V108" s="126"/>
      <c r="W108" s="126"/>
      <c r="X108" s="126"/>
      <c r="Y108" s="126"/>
    </row>
    <row r="109" spans="1:44" s="124" customFormat="1" x14ac:dyDescent="0.25">
      <c r="C109" s="123"/>
      <c r="F109" s="126"/>
      <c r="G109" s="126"/>
      <c r="H109" s="126"/>
      <c r="I109" s="126"/>
      <c r="J109" s="126"/>
      <c r="K109" s="126"/>
      <c r="L109" s="126"/>
      <c r="M109" s="126"/>
      <c r="N109" s="126"/>
      <c r="O109" s="126"/>
      <c r="P109" s="126"/>
      <c r="Q109" s="126"/>
      <c r="R109" s="126"/>
      <c r="S109" s="126"/>
      <c r="T109" s="126"/>
      <c r="U109" s="126"/>
      <c r="V109" s="126"/>
      <c r="W109" s="126"/>
      <c r="X109" s="126"/>
      <c r="Y109" s="126"/>
      <c r="Z109" s="126"/>
      <c r="AA109" s="126"/>
      <c r="AB109" s="126"/>
      <c r="AC109" s="126"/>
      <c r="AD109" s="126"/>
      <c r="AE109" s="126"/>
      <c r="AF109" s="126"/>
      <c r="AG109" s="126"/>
      <c r="AH109" s="126"/>
      <c r="AI109" s="126"/>
      <c r="AJ109" s="126"/>
      <c r="AK109" s="126"/>
      <c r="AL109" s="126"/>
      <c r="AM109" s="126"/>
      <c r="AN109" s="126"/>
      <c r="AO109" s="126"/>
      <c r="AP109" s="126"/>
      <c r="AQ109" s="126"/>
      <c r="AR109" s="126"/>
    </row>
    <row r="110" spans="1:44" s="124" customFormat="1" x14ac:dyDescent="0.25">
      <c r="C110" s="123"/>
      <c r="D110" s="126"/>
      <c r="F110" s="126"/>
      <c r="G110" s="126"/>
      <c r="H110" s="126"/>
      <c r="I110" s="126"/>
      <c r="J110" s="126"/>
      <c r="K110" s="126"/>
      <c r="L110" s="126"/>
      <c r="M110" s="126"/>
      <c r="N110" s="126"/>
      <c r="O110" s="126"/>
      <c r="P110" s="126"/>
      <c r="Q110" s="126"/>
      <c r="R110" s="126"/>
      <c r="S110" s="126"/>
      <c r="T110" s="126"/>
      <c r="U110" s="126"/>
      <c r="V110" s="126"/>
      <c r="W110" s="126"/>
      <c r="X110" s="126"/>
      <c r="Y110" s="126"/>
      <c r="Z110" s="126"/>
      <c r="AA110" s="126"/>
      <c r="AB110" s="126"/>
      <c r="AC110" s="126"/>
      <c r="AD110" s="126"/>
      <c r="AE110" s="126"/>
      <c r="AF110" s="126"/>
      <c r="AG110" s="126"/>
      <c r="AH110" s="126"/>
      <c r="AI110" s="126"/>
      <c r="AJ110" s="126"/>
      <c r="AK110" s="126"/>
      <c r="AL110" s="126"/>
      <c r="AM110" s="126"/>
      <c r="AN110" s="126"/>
      <c r="AO110" s="126"/>
      <c r="AP110" s="126"/>
      <c r="AQ110" s="126"/>
      <c r="AR110" s="126"/>
    </row>
    <row r="111" spans="1:44" s="124" customFormat="1" x14ac:dyDescent="0.25">
      <c r="C111" s="123"/>
      <c r="D111" s="126"/>
      <c r="E111" s="126"/>
      <c r="F111" s="126"/>
      <c r="G111" s="126"/>
      <c r="H111" s="126"/>
      <c r="I111" s="126"/>
      <c r="J111" s="126"/>
      <c r="K111" s="126"/>
      <c r="L111" s="126"/>
      <c r="M111" s="126"/>
      <c r="N111" s="126"/>
      <c r="O111" s="126"/>
      <c r="P111" s="126"/>
      <c r="Q111" s="126"/>
      <c r="R111" s="126"/>
      <c r="S111" s="126"/>
      <c r="T111" s="126"/>
      <c r="U111" s="126"/>
      <c r="V111" s="126"/>
      <c r="W111" s="126"/>
      <c r="X111" s="126"/>
      <c r="Y111" s="126"/>
      <c r="Z111" s="126"/>
      <c r="AA111" s="126"/>
      <c r="AB111" s="126"/>
      <c r="AC111" s="126"/>
      <c r="AD111" s="126"/>
      <c r="AE111" s="126"/>
      <c r="AF111" s="126"/>
      <c r="AG111" s="126"/>
      <c r="AH111" s="126"/>
      <c r="AI111" s="126"/>
      <c r="AJ111" s="126"/>
      <c r="AK111" s="126"/>
      <c r="AL111" s="126"/>
      <c r="AM111" s="126"/>
      <c r="AN111" s="126"/>
      <c r="AO111" s="126"/>
      <c r="AP111" s="126"/>
      <c r="AQ111" s="126"/>
      <c r="AR111" s="126"/>
    </row>
    <row r="112" spans="1:44" s="124" customFormat="1" x14ac:dyDescent="0.25">
      <c r="C112" s="123"/>
      <c r="F112" s="126"/>
      <c r="G112" s="126"/>
      <c r="H112" s="126"/>
      <c r="I112" s="126"/>
      <c r="J112" s="126"/>
      <c r="K112" s="126"/>
      <c r="L112" s="126"/>
      <c r="M112" s="126"/>
      <c r="N112" s="126"/>
      <c r="O112" s="126"/>
      <c r="P112" s="126"/>
      <c r="Q112" s="126"/>
      <c r="R112" s="126"/>
      <c r="S112" s="126"/>
      <c r="T112" s="126"/>
      <c r="U112" s="126"/>
      <c r="V112" s="126"/>
      <c r="W112" s="126"/>
      <c r="X112" s="126"/>
      <c r="Y112" s="126"/>
      <c r="Z112" s="126"/>
      <c r="AA112" s="126"/>
      <c r="AB112" s="126"/>
      <c r="AC112" s="126"/>
      <c r="AD112" s="126"/>
      <c r="AE112" s="126"/>
      <c r="AF112" s="126"/>
      <c r="AG112" s="126"/>
      <c r="AH112" s="126"/>
      <c r="AI112" s="126"/>
      <c r="AJ112" s="126"/>
      <c r="AK112" s="126"/>
      <c r="AL112" s="126"/>
      <c r="AM112" s="126"/>
      <c r="AN112" s="126"/>
      <c r="AO112" s="126"/>
      <c r="AP112" s="126"/>
      <c r="AQ112" s="126"/>
      <c r="AR112" s="126"/>
    </row>
    <row r="113" spans="2:44" s="124" customFormat="1" x14ac:dyDescent="0.25">
      <c r="B113" s="117"/>
      <c r="C113" s="118"/>
      <c r="D113" s="117"/>
      <c r="E113" s="117"/>
      <c r="F113" s="138"/>
      <c r="G113" s="138"/>
      <c r="H113" s="138"/>
      <c r="I113" s="138"/>
      <c r="J113" s="138"/>
      <c r="K113" s="138"/>
      <c r="L113" s="138"/>
      <c r="M113" s="138"/>
      <c r="N113" s="138"/>
      <c r="O113" s="138"/>
      <c r="P113" s="138"/>
      <c r="Q113" s="138"/>
      <c r="R113" s="138"/>
      <c r="S113" s="138"/>
      <c r="T113" s="138"/>
      <c r="U113" s="138"/>
      <c r="V113" s="138"/>
      <c r="W113" s="138"/>
      <c r="X113" s="138"/>
      <c r="Y113" s="138"/>
      <c r="Z113" s="138"/>
      <c r="AA113" s="138"/>
      <c r="AB113" s="138"/>
      <c r="AC113" s="138"/>
      <c r="AD113" s="138"/>
      <c r="AE113" s="138"/>
      <c r="AF113" s="138"/>
      <c r="AG113" s="138"/>
      <c r="AH113" s="138"/>
      <c r="AI113" s="138"/>
      <c r="AJ113" s="138"/>
      <c r="AK113" s="138"/>
      <c r="AL113" s="138"/>
      <c r="AM113" s="138"/>
      <c r="AN113" s="138"/>
      <c r="AO113" s="138"/>
      <c r="AP113" s="138"/>
      <c r="AQ113" s="138"/>
      <c r="AR113" s="138"/>
    </row>
    <row r="114" spans="2:44" s="124" customFormat="1" x14ac:dyDescent="0.25"/>
    <row r="115" spans="2:44" s="124" customFormat="1" x14ac:dyDescent="0.25"/>
    <row r="116" spans="2:44" s="124" customFormat="1" x14ac:dyDescent="0.25"/>
    <row r="117" spans="2:44" s="124" customFormat="1" x14ac:dyDescent="0.25"/>
    <row r="118" spans="2:44" s="142" customFormat="1" x14ac:dyDescent="0.25"/>
    <row r="119" spans="2:44" s="142" customFormat="1" x14ac:dyDescent="0.25"/>
    <row r="120" spans="2:44" s="142" customFormat="1" x14ac:dyDescent="0.25"/>
    <row r="121" spans="2:44" s="142" customFormat="1" x14ac:dyDescent="0.25"/>
    <row r="122" spans="2:44" s="142" customFormat="1" x14ac:dyDescent="0.25"/>
    <row r="123" spans="2:44" s="142" customFormat="1" x14ac:dyDescent="0.25"/>
    <row r="124" spans="2:44" s="142" customFormat="1" x14ac:dyDescent="0.25"/>
    <row r="125" spans="2:44" s="142" customFormat="1" x14ac:dyDescent="0.25"/>
    <row r="126" spans="2:44" s="142" customFormat="1" x14ac:dyDescent="0.25"/>
    <row r="127" spans="2:44" s="142" customFormat="1" x14ac:dyDescent="0.25"/>
    <row r="128" spans="2:44" s="142" customFormat="1" x14ac:dyDescent="0.25"/>
    <row r="129" s="142" customFormat="1" x14ac:dyDescent="0.25"/>
    <row r="130" s="142" customFormat="1" x14ac:dyDescent="0.25"/>
    <row r="131" s="142" customFormat="1" x14ac:dyDescent="0.25"/>
    <row r="132" s="142" customFormat="1" x14ac:dyDescent="0.25"/>
    <row r="133" s="142" customFormat="1" x14ac:dyDescent="0.25"/>
    <row r="134" s="142" customFormat="1" x14ac:dyDescent="0.25"/>
  </sheetData>
  <sheetProtection password="C058" sheet="1" insertRows="0"/>
  <conditionalFormatting sqref="F1:AR4 G9:AR9 F14:AR25">
    <cfRule type="expression" dxfId="12" priority="5">
      <formula>F$3=0</formula>
    </cfRule>
  </conditionalFormatting>
  <conditionalFormatting sqref="F5:F9 G5:AR8">
    <cfRule type="expression" dxfId="11" priority="2">
      <formula>F$3=0</formula>
    </cfRule>
  </conditionalFormatting>
  <conditionalFormatting sqref="F10:AR13">
    <cfRule type="expression" dxfId="10" priority="1">
      <formula>F$3=0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R144"/>
  <sheetViews>
    <sheetView showGridLines="0" zoomScale="85" zoomScaleNormal="85" workbookViewId="0">
      <selection activeCell="A4" sqref="A4:A5"/>
    </sheetView>
  </sheetViews>
  <sheetFormatPr defaultColWidth="0" defaultRowHeight="15" zeroHeight="1" x14ac:dyDescent="0.25"/>
  <cols>
    <col min="1" max="1" width="116.7109375" style="3" customWidth="1"/>
    <col min="2" max="2" width="37.28515625" style="3" customWidth="1"/>
    <col min="3" max="3" width="14.5703125" style="10" customWidth="1"/>
    <col min="4" max="4" width="12.42578125" style="10" customWidth="1"/>
    <col min="5" max="5" width="13.7109375" style="3" customWidth="1"/>
    <col min="6" max="6" width="13.85546875" style="3" customWidth="1"/>
    <col min="7" max="43" width="13.7109375" style="3" customWidth="1"/>
    <col min="44" max="44" width="2.7109375" style="3" customWidth="1"/>
    <col min="45" max="16384" width="9.140625" style="3" hidden="1"/>
  </cols>
  <sheetData>
    <row r="1" spans="1:43" ht="18" customHeight="1" x14ac:dyDescent="0.25">
      <c r="A1" s="237" t="s">
        <v>133</v>
      </c>
      <c r="B1" s="1" t="s">
        <v>113</v>
      </c>
      <c r="C1" s="2"/>
      <c r="D1" s="224" t="s">
        <v>134</v>
      </c>
      <c r="E1" s="225"/>
      <c r="F1" s="225"/>
      <c r="G1" s="225"/>
      <c r="H1" s="225"/>
      <c r="I1" s="225"/>
    </row>
    <row r="2" spans="1:43" ht="18" customHeight="1" x14ac:dyDescent="0.25">
      <c r="A2" s="238"/>
      <c r="C2" s="4"/>
      <c r="D2" s="224" t="s">
        <v>135</v>
      </c>
      <c r="E2" s="225"/>
      <c r="F2" s="225"/>
      <c r="G2" s="225"/>
      <c r="H2" s="225"/>
      <c r="I2" s="225"/>
    </row>
    <row r="3" spans="1:43" ht="18" customHeight="1" x14ac:dyDescent="0.25">
      <c r="A3" s="238"/>
      <c r="C3" s="5"/>
      <c r="D3" s="224" t="s">
        <v>136</v>
      </c>
      <c r="E3" s="225"/>
      <c r="F3" s="225"/>
      <c r="G3" s="225"/>
      <c r="H3" s="225"/>
      <c r="I3" s="225"/>
    </row>
    <row r="4" spans="1:43" ht="18" customHeight="1" x14ac:dyDescent="0.25">
      <c r="A4" s="242" t="s">
        <v>129</v>
      </c>
      <c r="C4" s="6"/>
      <c r="D4" s="224" t="s">
        <v>137</v>
      </c>
      <c r="E4" s="225"/>
      <c r="F4" s="225"/>
      <c r="G4" s="225"/>
      <c r="H4" s="225"/>
      <c r="I4" s="225"/>
    </row>
    <row r="5" spans="1:43" ht="12.75" customHeight="1" x14ac:dyDescent="0.25">
      <c r="A5" s="242"/>
      <c r="C5" s="7"/>
      <c r="D5" s="133"/>
      <c r="E5" s="133"/>
      <c r="F5" s="133"/>
      <c r="G5" s="133"/>
      <c r="H5" s="133"/>
      <c r="I5" s="133"/>
    </row>
    <row r="6" spans="1:43" s="156" customFormat="1" x14ac:dyDescent="0.25">
      <c r="A6" s="155" t="s">
        <v>34</v>
      </c>
      <c r="C6" s="157"/>
      <c r="D6" s="157"/>
    </row>
    <row r="7" spans="1:43" s="156" customFormat="1" x14ac:dyDescent="0.25">
      <c r="A7" s="158" t="s">
        <v>35</v>
      </c>
      <c r="B7" s="159">
        <f>'Investment Scenario'!B8</f>
        <v>0</v>
      </c>
      <c r="C7" s="160"/>
      <c r="D7" s="160"/>
    </row>
    <row r="8" spans="1:43" s="156" customFormat="1" x14ac:dyDescent="0.25">
      <c r="A8" s="158" t="s">
        <v>36</v>
      </c>
      <c r="B8" s="159">
        <f>'Investment Scenario'!B9</f>
        <v>0</v>
      </c>
      <c r="C8" s="153" t="s">
        <v>114</v>
      </c>
      <c r="D8" s="160"/>
    </row>
    <row r="9" spans="1:43" s="156" customFormat="1" x14ac:dyDescent="0.25">
      <c r="A9" s="158" t="s">
        <v>37</v>
      </c>
      <c r="B9" s="159">
        <f>'Investment Scenario'!B10</f>
        <v>0</v>
      </c>
      <c r="C9" s="160"/>
      <c r="D9" s="160"/>
    </row>
    <row r="10" spans="1:43" s="156" customFormat="1" x14ac:dyDescent="0.25">
      <c r="A10" s="161" t="s">
        <v>38</v>
      </c>
      <c r="B10" s="159">
        <f>$B$9+$B$8-1</f>
        <v>-1</v>
      </c>
      <c r="C10" s="160"/>
      <c r="D10" s="160"/>
    </row>
    <row r="11" spans="1:43" s="156" customFormat="1" x14ac:dyDescent="0.25">
      <c r="A11" s="161" t="s">
        <v>39</v>
      </c>
      <c r="C11" s="157"/>
      <c r="D11" s="157"/>
      <c r="E11" s="162">
        <f>$B$7</f>
        <v>0</v>
      </c>
      <c r="F11" s="162">
        <f>E11+1</f>
        <v>1</v>
      </c>
      <c r="G11" s="162">
        <f>F11+1</f>
        <v>2</v>
      </c>
      <c r="H11" s="162">
        <f>G11+1</f>
        <v>3</v>
      </c>
      <c r="I11" s="162">
        <f>H11+1</f>
        <v>4</v>
      </c>
      <c r="J11" s="162">
        <f>I11+1</f>
        <v>5</v>
      </c>
      <c r="K11" s="162">
        <f t="shared" ref="K11:AQ11" si="0">J11+1</f>
        <v>6</v>
      </c>
      <c r="L11" s="162">
        <f t="shared" si="0"/>
        <v>7</v>
      </c>
      <c r="M11" s="162">
        <f t="shared" si="0"/>
        <v>8</v>
      </c>
      <c r="N11" s="162">
        <f t="shared" si="0"/>
        <v>9</v>
      </c>
      <c r="O11" s="162">
        <f t="shared" si="0"/>
        <v>10</v>
      </c>
      <c r="P11" s="162">
        <f t="shared" si="0"/>
        <v>11</v>
      </c>
      <c r="Q11" s="162">
        <f t="shared" si="0"/>
        <v>12</v>
      </c>
      <c r="R11" s="162">
        <f t="shared" si="0"/>
        <v>13</v>
      </c>
      <c r="S11" s="162">
        <f t="shared" si="0"/>
        <v>14</v>
      </c>
      <c r="T11" s="162">
        <f t="shared" si="0"/>
        <v>15</v>
      </c>
      <c r="U11" s="162">
        <f t="shared" si="0"/>
        <v>16</v>
      </c>
      <c r="V11" s="162">
        <f t="shared" si="0"/>
        <v>17</v>
      </c>
      <c r="W11" s="162">
        <f t="shared" si="0"/>
        <v>18</v>
      </c>
      <c r="X11" s="162">
        <f t="shared" si="0"/>
        <v>19</v>
      </c>
      <c r="Y11" s="162">
        <f t="shared" si="0"/>
        <v>20</v>
      </c>
      <c r="Z11" s="162">
        <f t="shared" si="0"/>
        <v>21</v>
      </c>
      <c r="AA11" s="162">
        <f t="shared" si="0"/>
        <v>22</v>
      </c>
      <c r="AB11" s="162">
        <f t="shared" si="0"/>
        <v>23</v>
      </c>
      <c r="AC11" s="162">
        <f t="shared" si="0"/>
        <v>24</v>
      </c>
      <c r="AD11" s="162">
        <f t="shared" si="0"/>
        <v>25</v>
      </c>
      <c r="AE11" s="162">
        <f t="shared" si="0"/>
        <v>26</v>
      </c>
      <c r="AF11" s="162">
        <f t="shared" si="0"/>
        <v>27</v>
      </c>
      <c r="AG11" s="162">
        <f t="shared" si="0"/>
        <v>28</v>
      </c>
      <c r="AH11" s="162">
        <f t="shared" si="0"/>
        <v>29</v>
      </c>
      <c r="AI11" s="162">
        <f t="shared" si="0"/>
        <v>30</v>
      </c>
      <c r="AJ11" s="162">
        <f t="shared" si="0"/>
        <v>31</v>
      </c>
      <c r="AK11" s="162">
        <f t="shared" si="0"/>
        <v>32</v>
      </c>
      <c r="AL11" s="162">
        <f t="shared" si="0"/>
        <v>33</v>
      </c>
      <c r="AM11" s="162">
        <f t="shared" si="0"/>
        <v>34</v>
      </c>
      <c r="AN11" s="162">
        <f t="shared" si="0"/>
        <v>35</v>
      </c>
      <c r="AO11" s="162">
        <f t="shared" si="0"/>
        <v>36</v>
      </c>
      <c r="AP11" s="162">
        <f t="shared" si="0"/>
        <v>37</v>
      </c>
      <c r="AQ11" s="162">
        <f t="shared" si="0"/>
        <v>38</v>
      </c>
    </row>
    <row r="12" spans="1:43" s="156" customFormat="1" x14ac:dyDescent="0.25">
      <c r="A12" s="161" t="s">
        <v>40</v>
      </c>
      <c r="C12" s="157"/>
      <c r="D12" s="157"/>
      <c r="E12" s="163">
        <f>IF(E11&lt;$B$9,0,1)</f>
        <v>1</v>
      </c>
      <c r="F12" s="163">
        <f t="shared" ref="F12:AQ12" si="1">IF(F11&lt;$B$9,0,1)</f>
        <v>1</v>
      </c>
      <c r="G12" s="163">
        <f t="shared" si="1"/>
        <v>1</v>
      </c>
      <c r="H12" s="163">
        <f>IF(H11&lt;$B$9,0,1)</f>
        <v>1</v>
      </c>
      <c r="I12" s="163">
        <f t="shared" si="1"/>
        <v>1</v>
      </c>
      <c r="J12" s="163">
        <f t="shared" si="1"/>
        <v>1</v>
      </c>
      <c r="K12" s="163">
        <f t="shared" si="1"/>
        <v>1</v>
      </c>
      <c r="L12" s="163">
        <f t="shared" si="1"/>
        <v>1</v>
      </c>
      <c r="M12" s="163">
        <f t="shared" si="1"/>
        <v>1</v>
      </c>
      <c r="N12" s="163">
        <f t="shared" si="1"/>
        <v>1</v>
      </c>
      <c r="O12" s="163">
        <f t="shared" si="1"/>
        <v>1</v>
      </c>
      <c r="P12" s="163">
        <f t="shared" si="1"/>
        <v>1</v>
      </c>
      <c r="Q12" s="163">
        <f t="shared" si="1"/>
        <v>1</v>
      </c>
      <c r="R12" s="163">
        <f t="shared" si="1"/>
        <v>1</v>
      </c>
      <c r="S12" s="163">
        <f t="shared" si="1"/>
        <v>1</v>
      </c>
      <c r="T12" s="163">
        <f t="shared" si="1"/>
        <v>1</v>
      </c>
      <c r="U12" s="163">
        <f t="shared" si="1"/>
        <v>1</v>
      </c>
      <c r="V12" s="163">
        <f t="shared" si="1"/>
        <v>1</v>
      </c>
      <c r="W12" s="163">
        <f t="shared" si="1"/>
        <v>1</v>
      </c>
      <c r="X12" s="163">
        <f t="shared" si="1"/>
        <v>1</v>
      </c>
      <c r="Y12" s="163">
        <f t="shared" si="1"/>
        <v>1</v>
      </c>
      <c r="Z12" s="163">
        <f t="shared" si="1"/>
        <v>1</v>
      </c>
      <c r="AA12" s="163">
        <f t="shared" si="1"/>
        <v>1</v>
      </c>
      <c r="AB12" s="163">
        <f t="shared" si="1"/>
        <v>1</v>
      </c>
      <c r="AC12" s="163">
        <f t="shared" si="1"/>
        <v>1</v>
      </c>
      <c r="AD12" s="163">
        <f t="shared" si="1"/>
        <v>1</v>
      </c>
      <c r="AE12" s="163">
        <f t="shared" si="1"/>
        <v>1</v>
      </c>
      <c r="AF12" s="163">
        <f t="shared" si="1"/>
        <v>1</v>
      </c>
      <c r="AG12" s="163">
        <f t="shared" si="1"/>
        <v>1</v>
      </c>
      <c r="AH12" s="163">
        <f t="shared" si="1"/>
        <v>1</v>
      </c>
      <c r="AI12" s="163">
        <f t="shared" si="1"/>
        <v>1</v>
      </c>
      <c r="AJ12" s="163">
        <f t="shared" si="1"/>
        <v>1</v>
      </c>
      <c r="AK12" s="163">
        <f t="shared" si="1"/>
        <v>1</v>
      </c>
      <c r="AL12" s="163">
        <f t="shared" si="1"/>
        <v>1</v>
      </c>
      <c r="AM12" s="163">
        <f t="shared" si="1"/>
        <v>1</v>
      </c>
      <c r="AN12" s="163">
        <f t="shared" si="1"/>
        <v>1</v>
      </c>
      <c r="AO12" s="163">
        <f t="shared" si="1"/>
        <v>1</v>
      </c>
      <c r="AP12" s="163">
        <f t="shared" si="1"/>
        <v>1</v>
      </c>
      <c r="AQ12" s="163">
        <f t="shared" si="1"/>
        <v>1</v>
      </c>
    </row>
    <row r="13" spans="1:43" s="156" customFormat="1" x14ac:dyDescent="0.25">
      <c r="A13" s="161" t="s">
        <v>41</v>
      </c>
      <c r="C13" s="157"/>
      <c r="D13" s="157"/>
      <c r="E13" s="159">
        <f>IF(SUM($E$12:E12)&gt;$B$8,0,SUM($E$12:E12))</f>
        <v>0</v>
      </c>
      <c r="F13" s="159">
        <f>IF(SUM($E$12:F12)&gt;$B$8,0,SUM($E$12:F12))</f>
        <v>0</v>
      </c>
      <c r="G13" s="159">
        <f>IF(SUM($E$12:G12)&gt;$B$8,0,SUM($E$12:G12))</f>
        <v>0</v>
      </c>
      <c r="H13" s="159">
        <f>IF(SUM($E$12:H12)&gt;$B$8,0,SUM($E$12:H12))</f>
        <v>0</v>
      </c>
      <c r="I13" s="159">
        <f>IF(SUM($E$12:I12)&gt;$B$8,0,SUM($E$12:I12))</f>
        <v>0</v>
      </c>
      <c r="J13" s="159">
        <f>IF(SUM($E$12:J12)&gt;$B$8,0,SUM($E$12:J12))</f>
        <v>0</v>
      </c>
      <c r="K13" s="159">
        <f>IF(SUM($E$12:K12)&gt;$B$8,0,SUM($E$12:K12))</f>
        <v>0</v>
      </c>
      <c r="L13" s="159">
        <f>IF(SUM($E$12:L12)&gt;$B$8,0,SUM($E$12:L12))</f>
        <v>0</v>
      </c>
      <c r="M13" s="159">
        <f>IF(SUM($E$12:M12)&gt;$B$8,0,SUM($E$12:M12))</f>
        <v>0</v>
      </c>
      <c r="N13" s="159">
        <f>IF(SUM($E$12:N12)&gt;$B$8,0,SUM($E$12:N12))</f>
        <v>0</v>
      </c>
      <c r="O13" s="159">
        <f>IF(SUM($E$12:O12)&gt;$B$8,0,SUM($E$12:O12))</f>
        <v>0</v>
      </c>
      <c r="P13" s="159">
        <f>IF(SUM($E$12:P12)&gt;$B$8,0,SUM($E$12:P12))</f>
        <v>0</v>
      </c>
      <c r="Q13" s="159">
        <f>IF(SUM($E$12:Q12)&gt;$B$8,0,SUM($E$12:Q12))</f>
        <v>0</v>
      </c>
      <c r="R13" s="159">
        <f>IF(SUM($E$12:R12)&gt;$B$8,0,SUM($E$12:R12))</f>
        <v>0</v>
      </c>
      <c r="S13" s="159">
        <f>IF(SUM($E$12:S12)&gt;$B$8,0,SUM($E$12:S12))</f>
        <v>0</v>
      </c>
      <c r="T13" s="159">
        <f>IF(SUM($E$12:T12)&gt;$B$8,0,SUM($E$12:T12))</f>
        <v>0</v>
      </c>
      <c r="U13" s="159">
        <f>IF(SUM($E$12:U12)&gt;$B$8,0,SUM($E$12:U12))</f>
        <v>0</v>
      </c>
      <c r="V13" s="159">
        <f>IF(SUM($E$12:V12)&gt;$B$8,0,SUM($E$12:V12))</f>
        <v>0</v>
      </c>
      <c r="W13" s="159">
        <f>IF(SUM($E$12:W12)&gt;$B$8,0,SUM($E$12:W12))</f>
        <v>0</v>
      </c>
      <c r="X13" s="159">
        <f>IF(SUM($E$12:X12)&gt;$B$8,0,SUM($E$12:X12))</f>
        <v>0</v>
      </c>
      <c r="Y13" s="159">
        <f>IF(SUM($E$12:Y12)&gt;$B$8,0,SUM($E$12:Y12))</f>
        <v>0</v>
      </c>
      <c r="Z13" s="159">
        <f>IF(SUM($E$12:Z12)&gt;$B$8,0,SUM($E$12:Z12))</f>
        <v>0</v>
      </c>
      <c r="AA13" s="159">
        <f>IF(SUM($E$12:AA12)&gt;$B$8,0,SUM($E$12:AA12))</f>
        <v>0</v>
      </c>
      <c r="AB13" s="159">
        <f>IF(SUM($E$12:AB12)&gt;$B$8,0,SUM($E$12:AB12))</f>
        <v>0</v>
      </c>
      <c r="AC13" s="159">
        <f>IF(SUM($E$12:AC12)&gt;$B$8,0,SUM($E$12:AC12))</f>
        <v>0</v>
      </c>
      <c r="AD13" s="159">
        <f>IF(SUM($E$12:AD12)&gt;$B$8,0,SUM($E$12:AD12))</f>
        <v>0</v>
      </c>
      <c r="AE13" s="159">
        <f>IF(SUM($E$12:AE12)&gt;$B$8,0,SUM($E$12:AE12))</f>
        <v>0</v>
      </c>
      <c r="AF13" s="159">
        <f>IF(SUM($E$12:AF12)&gt;$B$8,0,SUM($E$12:AF12))</f>
        <v>0</v>
      </c>
      <c r="AG13" s="159">
        <f>IF(SUM($E$12:AG12)&gt;$B$8,0,SUM($E$12:AG12))</f>
        <v>0</v>
      </c>
      <c r="AH13" s="159">
        <f>IF(SUM($E$12:AH12)&gt;$B$8,0,SUM($E$12:AH12))</f>
        <v>0</v>
      </c>
      <c r="AI13" s="159">
        <f>IF(SUM($E$12:AI12)&gt;$B$8,0,SUM($E$12:AI12))</f>
        <v>0</v>
      </c>
      <c r="AJ13" s="159">
        <f>IF(SUM($E$12:AJ12)&gt;$B$8,0,SUM($E$12:AJ12))</f>
        <v>0</v>
      </c>
      <c r="AK13" s="159">
        <f>IF(SUM($E$12:AK12)&gt;$B$8,0,SUM($E$12:AK12))</f>
        <v>0</v>
      </c>
      <c r="AL13" s="159">
        <f>IF(SUM($E$12:AL12)&gt;$B$8,0,SUM($E$12:AL12))</f>
        <v>0</v>
      </c>
      <c r="AM13" s="159">
        <f>IF(SUM($E$12:AM12)&gt;$B$8,0,SUM($E$12:AM12))</f>
        <v>0</v>
      </c>
      <c r="AN13" s="159">
        <f>IF(SUM($E$12:AN12)&gt;$B$8,0,SUM($E$12:AN12))</f>
        <v>0</v>
      </c>
      <c r="AO13" s="159">
        <f>IF(SUM($E$12:AO12)&gt;$B$8,0,SUM($E$12:AO12))</f>
        <v>0</v>
      </c>
      <c r="AP13" s="159">
        <f>IF(SUM($E$12:AP12)&gt;$B$8,0,SUM($E$12:AP12))</f>
        <v>0</v>
      </c>
      <c r="AQ13" s="159">
        <f>IF(SUM($E$12:AQ12)&gt;$B$8,0,SUM($E$12:AQ12))</f>
        <v>0</v>
      </c>
    </row>
    <row r="14" spans="1:43" s="156" customFormat="1" x14ac:dyDescent="0.25">
      <c r="A14" s="158" t="s">
        <v>42</v>
      </c>
      <c r="C14" s="157"/>
      <c r="D14" s="157"/>
      <c r="E14" s="164">
        <f>'Investment Scenario'!E15</f>
        <v>0</v>
      </c>
      <c r="F14" s="164">
        <f>'Investment Scenario'!F15</f>
        <v>0</v>
      </c>
      <c r="G14" s="164">
        <f>'Investment Scenario'!G15</f>
        <v>0</v>
      </c>
      <c r="H14" s="164">
        <f>'Investment Scenario'!H15</f>
        <v>0</v>
      </c>
      <c r="I14" s="164">
        <f>'Investment Scenario'!I15</f>
        <v>0</v>
      </c>
      <c r="J14" s="164">
        <f>'Investment Scenario'!J15</f>
        <v>0</v>
      </c>
      <c r="K14" s="164">
        <f>'Investment Scenario'!K15</f>
        <v>0</v>
      </c>
      <c r="L14" s="164">
        <f>'Investment Scenario'!L15</f>
        <v>0</v>
      </c>
      <c r="M14" s="164">
        <f>'Investment Scenario'!M15</f>
        <v>0</v>
      </c>
      <c r="N14" s="164">
        <f>'Investment Scenario'!N15</f>
        <v>0</v>
      </c>
      <c r="O14" s="164">
        <f>'Investment Scenario'!O15</f>
        <v>0</v>
      </c>
      <c r="P14" s="164">
        <f>'Investment Scenario'!P15</f>
        <v>0</v>
      </c>
      <c r="Q14" s="164">
        <f>'Investment Scenario'!Q15</f>
        <v>0</v>
      </c>
      <c r="R14" s="164">
        <f>'Investment Scenario'!R15</f>
        <v>0</v>
      </c>
      <c r="S14" s="164">
        <f>'Investment Scenario'!S15</f>
        <v>0</v>
      </c>
      <c r="T14" s="164">
        <f>'Investment Scenario'!T15</f>
        <v>0</v>
      </c>
      <c r="U14" s="164">
        <f>'Investment Scenario'!U15</f>
        <v>0</v>
      </c>
      <c r="V14" s="164">
        <f>'Investment Scenario'!V15</f>
        <v>0</v>
      </c>
      <c r="W14" s="164">
        <f>'Investment Scenario'!W15</f>
        <v>0</v>
      </c>
      <c r="X14" s="164">
        <f>'Investment Scenario'!X15</f>
        <v>0</v>
      </c>
      <c r="Y14" s="164">
        <f>'Investment Scenario'!Y15</f>
        <v>0</v>
      </c>
      <c r="Z14" s="164">
        <f>'Investment Scenario'!Z15</f>
        <v>0</v>
      </c>
      <c r="AA14" s="164">
        <f>'Investment Scenario'!AA15</f>
        <v>0</v>
      </c>
      <c r="AB14" s="164">
        <f>'Investment Scenario'!AB15</f>
        <v>0</v>
      </c>
      <c r="AC14" s="164">
        <f>'Investment Scenario'!AC15</f>
        <v>0</v>
      </c>
      <c r="AD14" s="164">
        <f>'Investment Scenario'!AD15</f>
        <v>0</v>
      </c>
      <c r="AE14" s="164">
        <f>'Investment Scenario'!AE15</f>
        <v>0</v>
      </c>
      <c r="AF14" s="164">
        <f>'Investment Scenario'!AF15</f>
        <v>0</v>
      </c>
      <c r="AG14" s="164">
        <f>'Investment Scenario'!AG15</f>
        <v>0</v>
      </c>
      <c r="AH14" s="164">
        <f>'Investment Scenario'!AH15</f>
        <v>0</v>
      </c>
      <c r="AI14" s="164">
        <f>'Investment Scenario'!AI15</f>
        <v>0</v>
      </c>
      <c r="AJ14" s="164">
        <f>'Investment Scenario'!AJ15</f>
        <v>0</v>
      </c>
      <c r="AK14" s="164">
        <f>'Investment Scenario'!AK15</f>
        <v>0</v>
      </c>
      <c r="AL14" s="164">
        <f>'Investment Scenario'!AL15</f>
        <v>0</v>
      </c>
      <c r="AM14" s="164">
        <f>'Investment Scenario'!AM15</f>
        <v>0</v>
      </c>
      <c r="AN14" s="164">
        <f>'Investment Scenario'!AN15</f>
        <v>0</v>
      </c>
      <c r="AO14" s="164">
        <f>'Investment Scenario'!AO15</f>
        <v>0</v>
      </c>
      <c r="AP14" s="164">
        <f>'Investment Scenario'!AP15</f>
        <v>0</v>
      </c>
      <c r="AQ14" s="164">
        <f>'Investment Scenario'!AQ15</f>
        <v>0</v>
      </c>
    </row>
    <row r="15" spans="1:43" s="156" customFormat="1" x14ac:dyDescent="0.25">
      <c r="A15" s="158" t="s">
        <v>127</v>
      </c>
      <c r="B15" s="165">
        <f>'Investment Scenario'!B16</f>
        <v>25</v>
      </c>
    </row>
    <row r="16" spans="1:43" s="156" customFormat="1" x14ac:dyDescent="0.25">
      <c r="A16" s="161" t="s">
        <v>44</v>
      </c>
      <c r="B16" s="166">
        <f>'Investment Scenario'!B17</f>
        <v>0.19</v>
      </c>
    </row>
    <row r="17" spans="1:44" s="156" customFormat="1" x14ac:dyDescent="0.25">
      <c r="A17" s="158"/>
    </row>
    <row r="18" spans="1:44" s="156" customFormat="1" ht="15" customHeight="1" x14ac:dyDescent="0.25">
      <c r="A18" s="167" t="s">
        <v>46</v>
      </c>
      <c r="B18" s="154"/>
      <c r="C18" s="157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</row>
    <row r="19" spans="1:44" s="156" customFormat="1" x14ac:dyDescent="0.25">
      <c r="A19" s="169" t="s">
        <v>47</v>
      </c>
      <c r="B19" s="159">
        <f>'Investment Scenario'!B20</f>
        <v>0</v>
      </c>
      <c r="C19" s="170"/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V19" s="170"/>
      <c r="W19" s="170"/>
      <c r="X19" s="170"/>
      <c r="Y19" s="170"/>
      <c r="Z19" s="170"/>
      <c r="AA19" s="170"/>
      <c r="AB19" s="170"/>
      <c r="AC19" s="170"/>
      <c r="AD19" s="170"/>
      <c r="AE19" s="170"/>
      <c r="AF19" s="170"/>
      <c r="AG19" s="170"/>
      <c r="AH19" s="170"/>
      <c r="AI19" s="170"/>
      <c r="AJ19" s="170"/>
      <c r="AK19" s="170"/>
      <c r="AL19" s="170"/>
      <c r="AM19" s="170"/>
      <c r="AN19" s="170"/>
      <c r="AO19" s="170"/>
      <c r="AP19" s="170"/>
      <c r="AQ19" s="170"/>
    </row>
    <row r="20" spans="1:44" s="156" customFormat="1" x14ac:dyDescent="0.25">
      <c r="A20" s="169" t="s">
        <v>48</v>
      </c>
      <c r="B20" s="159">
        <f>'Investment Scenario'!B21</f>
        <v>0</v>
      </c>
      <c r="C20" s="157"/>
      <c r="D20" s="157"/>
      <c r="E20" s="157"/>
      <c r="F20" s="157"/>
      <c r="G20" s="157"/>
      <c r="H20" s="157"/>
      <c r="I20" s="157"/>
      <c r="J20" s="157"/>
      <c r="K20" s="157"/>
      <c r="L20" s="157"/>
      <c r="M20" s="157"/>
      <c r="N20" s="157"/>
      <c r="O20" s="157"/>
      <c r="P20" s="157"/>
      <c r="Q20" s="157"/>
      <c r="R20" s="157"/>
      <c r="S20" s="157"/>
      <c r="V20" s="157"/>
      <c r="W20" s="157"/>
      <c r="X20" s="157"/>
      <c r="Y20" s="157"/>
      <c r="Z20" s="157"/>
      <c r="AA20" s="157"/>
      <c r="AB20" s="157"/>
      <c r="AC20" s="157"/>
      <c r="AD20" s="157"/>
      <c r="AE20" s="157"/>
      <c r="AF20" s="157"/>
      <c r="AG20" s="157"/>
      <c r="AH20" s="157"/>
      <c r="AI20" s="157"/>
      <c r="AJ20" s="157"/>
      <c r="AK20" s="157"/>
      <c r="AL20" s="157"/>
      <c r="AM20" s="157"/>
      <c r="AN20" s="157"/>
      <c r="AO20" s="157"/>
      <c r="AP20" s="157"/>
      <c r="AQ20" s="157"/>
    </row>
    <row r="21" spans="1:44" s="156" customFormat="1" x14ac:dyDescent="0.25">
      <c r="A21" s="169" t="s">
        <v>49</v>
      </c>
      <c r="B21" s="159">
        <f>'Investment Scenario'!B22</f>
        <v>0</v>
      </c>
      <c r="C21" s="170"/>
      <c r="D21" s="170"/>
      <c r="E21" s="170"/>
      <c r="F21" s="170"/>
      <c r="G21" s="170"/>
      <c r="H21" s="170"/>
      <c r="I21" s="170"/>
      <c r="J21" s="170"/>
      <c r="K21" s="170"/>
      <c r="L21" s="170"/>
      <c r="M21" s="170"/>
      <c r="N21" s="170"/>
      <c r="O21" s="170"/>
      <c r="P21" s="170"/>
      <c r="Q21" s="170"/>
      <c r="R21" s="170"/>
      <c r="S21" s="170"/>
      <c r="V21" s="170"/>
      <c r="W21" s="170"/>
      <c r="X21" s="170"/>
      <c r="Y21" s="170"/>
      <c r="Z21" s="170"/>
      <c r="AA21" s="170"/>
      <c r="AB21" s="170"/>
      <c r="AC21" s="170"/>
      <c r="AD21" s="170"/>
      <c r="AE21" s="170"/>
      <c r="AF21" s="170"/>
      <c r="AG21" s="170"/>
      <c r="AH21" s="170"/>
      <c r="AI21" s="170"/>
      <c r="AJ21" s="170"/>
      <c r="AK21" s="170"/>
      <c r="AL21" s="170"/>
      <c r="AM21" s="170"/>
      <c r="AN21" s="170"/>
      <c r="AO21" s="170"/>
      <c r="AP21" s="170"/>
      <c r="AQ21" s="170"/>
    </row>
    <row r="22" spans="1:44" s="156" customFormat="1" x14ac:dyDescent="0.25">
      <c r="A22" s="169" t="s">
        <v>50</v>
      </c>
      <c r="B22" s="159">
        <f>'Investment Scenario'!B23</f>
        <v>0</v>
      </c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7"/>
      <c r="AK22" s="157"/>
      <c r="AL22" s="157"/>
      <c r="AM22" s="157"/>
      <c r="AN22" s="157"/>
      <c r="AO22" s="157"/>
      <c r="AP22" s="157"/>
      <c r="AQ22" s="157"/>
    </row>
    <row r="23" spans="1:44" s="156" customFormat="1" x14ac:dyDescent="0.25">
      <c r="A23" s="169" t="s">
        <v>51</v>
      </c>
      <c r="B23" s="159">
        <f>'Investment Scenario'!B24</f>
        <v>0</v>
      </c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V23" s="157"/>
      <c r="W23" s="157"/>
      <c r="X23" s="157"/>
      <c r="Y23" s="157"/>
      <c r="Z23" s="157"/>
      <c r="AA23" s="157"/>
      <c r="AB23" s="157"/>
      <c r="AC23" s="157"/>
      <c r="AD23" s="157"/>
      <c r="AE23" s="157"/>
      <c r="AF23" s="157"/>
      <c r="AG23" s="157"/>
      <c r="AH23" s="157"/>
      <c r="AI23" s="157"/>
      <c r="AJ23" s="157"/>
      <c r="AK23" s="157"/>
      <c r="AL23" s="157"/>
      <c r="AM23" s="157"/>
      <c r="AN23" s="157"/>
      <c r="AO23" s="157"/>
      <c r="AP23" s="157"/>
      <c r="AQ23" s="157"/>
    </row>
    <row r="24" spans="1:44" s="156" customFormat="1" x14ac:dyDescent="0.25">
      <c r="A24" s="169" t="s">
        <v>52</v>
      </c>
      <c r="B24" s="159">
        <f>'Investment Scenario'!B25</f>
        <v>0</v>
      </c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V24" s="157"/>
      <c r="W24" s="157"/>
      <c r="X24" s="157"/>
      <c r="Y24" s="157"/>
      <c r="Z24" s="157"/>
      <c r="AA24" s="157"/>
      <c r="AB24" s="157"/>
      <c r="AC24" s="157"/>
      <c r="AD24" s="157"/>
      <c r="AE24" s="157"/>
      <c r="AF24" s="157"/>
      <c r="AG24" s="157"/>
      <c r="AH24" s="157"/>
      <c r="AI24" s="157"/>
      <c r="AJ24" s="157"/>
      <c r="AK24" s="157"/>
      <c r="AL24" s="157"/>
      <c r="AM24" s="157"/>
      <c r="AN24" s="157"/>
      <c r="AO24" s="157"/>
      <c r="AP24" s="157"/>
      <c r="AQ24" s="157"/>
    </row>
    <row r="25" spans="1:44" s="156" customFormat="1" x14ac:dyDescent="0.25">
      <c r="A25" s="169" t="s">
        <v>53</v>
      </c>
      <c r="B25" s="159">
        <f>'Investment Scenario'!B26</f>
        <v>0</v>
      </c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V25" s="157"/>
      <c r="W25" s="157"/>
      <c r="X25" s="157"/>
      <c r="Y25" s="157"/>
      <c r="Z25" s="157"/>
      <c r="AA25" s="157"/>
      <c r="AB25" s="157"/>
      <c r="AC25" s="157"/>
      <c r="AD25" s="157"/>
      <c r="AE25" s="157"/>
      <c r="AF25" s="157"/>
      <c r="AG25" s="157"/>
      <c r="AH25" s="157"/>
      <c r="AI25" s="157"/>
      <c r="AJ25" s="157"/>
      <c r="AK25" s="157"/>
      <c r="AL25" s="157"/>
      <c r="AM25" s="157"/>
      <c r="AN25" s="157"/>
      <c r="AO25" s="157"/>
      <c r="AP25" s="157"/>
      <c r="AQ25" s="157"/>
    </row>
    <row r="26" spans="1:44" s="156" customFormat="1" x14ac:dyDescent="0.25">
      <c r="A26" s="169" t="s">
        <v>54</v>
      </c>
      <c r="B26" s="159">
        <f>'Investment Scenario'!B27</f>
        <v>0</v>
      </c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V26" s="157"/>
      <c r="W26" s="157"/>
      <c r="X26" s="157"/>
      <c r="Y26" s="157"/>
      <c r="Z26" s="157"/>
      <c r="AA26" s="157"/>
      <c r="AB26" s="157"/>
      <c r="AC26" s="157"/>
      <c r="AD26" s="157"/>
      <c r="AE26" s="157"/>
      <c r="AF26" s="157"/>
      <c r="AG26" s="157"/>
      <c r="AH26" s="157"/>
      <c r="AI26" s="157"/>
      <c r="AJ26" s="157"/>
      <c r="AK26" s="157"/>
      <c r="AL26" s="157"/>
      <c r="AM26" s="157"/>
      <c r="AN26" s="157"/>
      <c r="AO26" s="157"/>
      <c r="AP26" s="157"/>
      <c r="AQ26" s="157"/>
    </row>
    <row r="27" spans="1:44" s="156" customFormat="1" x14ac:dyDescent="0.25">
      <c r="A27" s="155" t="s">
        <v>148</v>
      </c>
      <c r="B27" s="171">
        <f>'Funding Gap'!$B$19*'Funding Gap'!$B$20/1000+'Funding Gap'!$B$23*'Funding Gap'!$B$24/1000</f>
        <v>0</v>
      </c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157"/>
      <c r="Q27" s="157"/>
      <c r="R27" s="157"/>
      <c r="S27" s="157"/>
      <c r="V27" s="157"/>
      <c r="W27" s="157"/>
      <c r="X27" s="157"/>
      <c r="Y27" s="157"/>
      <c r="Z27" s="157"/>
      <c r="AA27" s="157"/>
      <c r="AB27" s="157"/>
      <c r="AC27" s="157"/>
      <c r="AD27" s="157"/>
      <c r="AE27" s="157"/>
      <c r="AF27" s="157"/>
      <c r="AG27" s="157"/>
      <c r="AH27" s="157"/>
      <c r="AI27" s="157"/>
      <c r="AJ27" s="157"/>
      <c r="AK27" s="157"/>
      <c r="AL27" s="157"/>
      <c r="AM27" s="157"/>
      <c r="AN27" s="157"/>
      <c r="AO27" s="157"/>
      <c r="AP27" s="157"/>
      <c r="AQ27" s="157"/>
    </row>
    <row r="28" spans="1:44" s="156" customFormat="1" x14ac:dyDescent="0.25">
      <c r="A28" s="155" t="s">
        <v>149</v>
      </c>
      <c r="B28" s="171">
        <f>'Funding Gap'!$B$21*'Funding Gap'!$B$22/1000+'Funding Gap'!$B$25*'Funding Gap'!$B$26/1000</f>
        <v>0</v>
      </c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  <c r="AG28" s="157"/>
      <c r="AH28" s="157"/>
      <c r="AI28" s="157"/>
      <c r="AJ28" s="157"/>
      <c r="AK28" s="157"/>
      <c r="AL28" s="157"/>
      <c r="AM28" s="157"/>
      <c r="AN28" s="157"/>
      <c r="AO28" s="157"/>
      <c r="AP28" s="157"/>
      <c r="AQ28" s="157"/>
    </row>
    <row r="29" spans="1:44" s="156" customFormat="1" x14ac:dyDescent="0.25">
      <c r="A29" s="155"/>
      <c r="B29" s="155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157"/>
      <c r="AL29" s="157"/>
      <c r="AM29" s="157"/>
      <c r="AN29" s="157"/>
      <c r="AO29" s="157"/>
      <c r="AP29" s="157"/>
      <c r="AQ29" s="157"/>
    </row>
    <row r="30" spans="1:44" s="156" customFormat="1" x14ac:dyDescent="0.25">
      <c r="A30" s="155" t="s">
        <v>55</v>
      </c>
      <c r="B30" s="171">
        <f>'Investment Scenario'!B31</f>
        <v>0</v>
      </c>
      <c r="C30" s="157"/>
      <c r="D30" s="157"/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V30" s="157"/>
      <c r="W30" s="157"/>
      <c r="X30" s="157"/>
      <c r="Y30" s="157"/>
      <c r="Z30" s="157"/>
      <c r="AA30" s="157"/>
      <c r="AB30" s="157"/>
      <c r="AC30" s="157"/>
      <c r="AD30" s="157"/>
      <c r="AE30" s="157"/>
      <c r="AF30" s="157"/>
      <c r="AG30" s="157"/>
      <c r="AH30" s="157"/>
      <c r="AI30" s="157"/>
      <c r="AJ30" s="157"/>
      <c r="AK30" s="157"/>
      <c r="AL30" s="157"/>
      <c r="AM30" s="157"/>
      <c r="AN30" s="157"/>
      <c r="AO30" s="157"/>
      <c r="AP30" s="157"/>
      <c r="AQ30" s="157"/>
    </row>
    <row r="31" spans="1:44" s="156" customFormat="1" x14ac:dyDescent="0.25">
      <c r="A31" s="155" t="s">
        <v>56</v>
      </c>
      <c r="B31" s="171">
        <f>'Investment Scenario'!B32</f>
        <v>0</v>
      </c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V31" s="157"/>
      <c r="W31" s="157"/>
      <c r="X31" s="157"/>
      <c r="Y31" s="157"/>
      <c r="Z31" s="157"/>
      <c r="AA31" s="157"/>
      <c r="AB31" s="157"/>
      <c r="AC31" s="157"/>
      <c r="AD31" s="157"/>
      <c r="AE31" s="157"/>
      <c r="AF31" s="157"/>
      <c r="AG31" s="157"/>
      <c r="AH31" s="157"/>
      <c r="AI31" s="157"/>
      <c r="AJ31" s="157"/>
      <c r="AK31" s="157"/>
      <c r="AL31" s="157"/>
      <c r="AM31" s="157"/>
      <c r="AN31" s="157"/>
      <c r="AO31" s="157"/>
      <c r="AP31" s="157"/>
      <c r="AQ31" s="157"/>
    </row>
    <row r="32" spans="1:44" s="205" customFormat="1" x14ac:dyDescent="0.25">
      <c r="A32" s="203"/>
      <c r="B32" s="204"/>
      <c r="C32" s="204"/>
      <c r="D32" s="204"/>
      <c r="E32" s="215"/>
      <c r="F32" s="215"/>
      <c r="G32" s="215"/>
      <c r="H32" s="215"/>
      <c r="I32" s="215"/>
      <c r="J32" s="215"/>
      <c r="K32" s="215"/>
      <c r="L32" s="215"/>
      <c r="M32" s="215"/>
      <c r="N32" s="215"/>
      <c r="O32" s="215"/>
      <c r="P32" s="215"/>
      <c r="Q32" s="215"/>
      <c r="R32" s="215"/>
      <c r="S32" s="215"/>
      <c r="T32" s="215"/>
      <c r="U32" s="215"/>
      <c r="V32" s="215"/>
      <c r="W32" s="215"/>
      <c r="X32" s="215"/>
      <c r="Y32" s="215"/>
      <c r="Z32" s="215"/>
      <c r="AA32" s="215"/>
      <c r="AB32" s="215"/>
      <c r="AC32" s="215"/>
      <c r="AD32" s="215"/>
      <c r="AE32" s="215"/>
      <c r="AF32" s="215"/>
      <c r="AG32" s="215"/>
      <c r="AH32" s="215"/>
      <c r="AI32" s="215"/>
      <c r="AJ32" s="215"/>
      <c r="AK32" s="215"/>
      <c r="AL32" s="215"/>
      <c r="AM32" s="215"/>
      <c r="AN32" s="215"/>
      <c r="AO32" s="215"/>
      <c r="AP32" s="215"/>
      <c r="AQ32" s="215"/>
      <c r="AR32" s="204"/>
    </row>
    <row r="33" spans="1:44" s="156" customFormat="1" x14ac:dyDescent="0.25">
      <c r="A33" s="206" t="s">
        <v>57</v>
      </c>
      <c r="B33" s="204"/>
      <c r="C33" s="204"/>
      <c r="D33" s="204"/>
      <c r="E33" s="216"/>
      <c r="F33" s="216"/>
      <c r="G33" s="216"/>
      <c r="H33" s="216"/>
      <c r="I33" s="216"/>
      <c r="J33" s="216"/>
      <c r="K33" s="216"/>
      <c r="L33" s="216"/>
      <c r="M33" s="216"/>
      <c r="N33" s="216"/>
      <c r="O33" s="216"/>
      <c r="P33" s="216"/>
      <c r="Q33" s="216"/>
      <c r="R33" s="216"/>
      <c r="S33" s="216"/>
      <c r="T33" s="216"/>
      <c r="U33" s="216"/>
      <c r="V33" s="215"/>
      <c r="W33" s="216"/>
      <c r="X33" s="216"/>
      <c r="Y33" s="216"/>
      <c r="Z33" s="216"/>
      <c r="AA33" s="216"/>
      <c r="AB33" s="216"/>
      <c r="AC33" s="216"/>
      <c r="AD33" s="216"/>
      <c r="AE33" s="216"/>
      <c r="AF33" s="216"/>
      <c r="AG33" s="216"/>
      <c r="AH33" s="216"/>
      <c r="AI33" s="216"/>
      <c r="AJ33" s="216"/>
      <c r="AK33" s="216"/>
      <c r="AL33" s="216"/>
      <c r="AM33" s="216"/>
      <c r="AN33" s="215"/>
      <c r="AO33" s="216"/>
      <c r="AP33" s="216"/>
      <c r="AQ33" s="216"/>
      <c r="AR33" s="244"/>
    </row>
    <row r="34" spans="1:44" s="156" customFormat="1" x14ac:dyDescent="0.25">
      <c r="A34" s="203" t="s">
        <v>58</v>
      </c>
      <c r="B34" s="207">
        <f>'Investment Scenario'!B35</f>
        <v>0</v>
      </c>
      <c r="C34" s="208"/>
      <c r="D34" s="208"/>
      <c r="E34" s="215" t="s">
        <v>0</v>
      </c>
      <c r="F34" s="215"/>
      <c r="G34" s="215"/>
      <c r="H34" s="215"/>
      <c r="I34" s="215"/>
      <c r="J34" s="215"/>
      <c r="K34" s="215"/>
      <c r="L34" s="215"/>
      <c r="M34" s="215"/>
      <c r="N34" s="215"/>
      <c r="O34" s="215"/>
      <c r="P34" s="215"/>
      <c r="Q34" s="215"/>
      <c r="R34" s="215"/>
      <c r="S34" s="215"/>
      <c r="T34" s="215"/>
      <c r="U34" s="215"/>
      <c r="V34" s="217"/>
      <c r="W34" s="215" t="s">
        <v>0</v>
      </c>
      <c r="X34" s="215"/>
      <c r="Y34" s="215"/>
      <c r="Z34" s="215"/>
      <c r="AA34" s="215"/>
      <c r="AB34" s="215"/>
      <c r="AC34" s="215"/>
      <c r="AD34" s="215"/>
      <c r="AE34" s="215"/>
      <c r="AF34" s="215"/>
      <c r="AG34" s="215"/>
      <c r="AH34" s="215"/>
      <c r="AI34" s="215"/>
      <c r="AJ34" s="215"/>
      <c r="AK34" s="215"/>
      <c r="AL34" s="215"/>
      <c r="AM34" s="215"/>
      <c r="AN34" s="217"/>
      <c r="AO34" s="215" t="s">
        <v>0</v>
      </c>
      <c r="AP34" s="215"/>
      <c r="AQ34" s="215"/>
      <c r="AR34" s="244"/>
    </row>
    <row r="35" spans="1:44" s="156" customFormat="1" x14ac:dyDescent="0.25">
      <c r="A35" s="203" t="s">
        <v>59</v>
      </c>
      <c r="B35" s="209">
        <f>'Investment Scenario'!B36</f>
        <v>0</v>
      </c>
      <c r="C35" s="210"/>
      <c r="D35" s="210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5"/>
      <c r="U35" s="215"/>
      <c r="V35" s="215"/>
      <c r="W35" s="215"/>
      <c r="X35" s="215"/>
      <c r="Y35" s="215"/>
      <c r="Z35" s="215"/>
      <c r="AA35" s="215"/>
      <c r="AB35" s="215"/>
      <c r="AC35" s="215"/>
      <c r="AD35" s="215"/>
      <c r="AE35" s="215"/>
      <c r="AF35" s="215"/>
      <c r="AG35" s="215"/>
      <c r="AH35" s="215"/>
      <c r="AI35" s="215"/>
      <c r="AJ35" s="215"/>
      <c r="AK35" s="215"/>
      <c r="AL35" s="215"/>
      <c r="AM35" s="215"/>
      <c r="AN35" s="215"/>
      <c r="AO35" s="215"/>
      <c r="AP35" s="215"/>
      <c r="AQ35" s="215"/>
      <c r="AR35" s="244"/>
    </row>
    <row r="36" spans="1:44" s="156" customFormat="1" x14ac:dyDescent="0.25">
      <c r="A36" s="203" t="s">
        <v>60</v>
      </c>
      <c r="B36" s="211"/>
      <c r="C36" s="204"/>
      <c r="D36" s="204"/>
      <c r="E36" s="164">
        <f>'Investment Scenario'!E37</f>
        <v>0</v>
      </c>
      <c r="F36" s="164">
        <f>'Investment Scenario'!F37</f>
        <v>0</v>
      </c>
      <c r="G36" s="164">
        <f>'Investment Scenario'!G37</f>
        <v>0</v>
      </c>
      <c r="H36" s="164">
        <f>'Investment Scenario'!H37</f>
        <v>0</v>
      </c>
      <c r="I36" s="164">
        <f>'Investment Scenario'!I37</f>
        <v>0</v>
      </c>
      <c r="J36" s="164">
        <f>'Investment Scenario'!J37</f>
        <v>0</v>
      </c>
      <c r="K36" s="164">
        <f>'Investment Scenario'!K37</f>
        <v>0</v>
      </c>
      <c r="L36" s="164">
        <f>'Investment Scenario'!L37</f>
        <v>0</v>
      </c>
      <c r="M36" s="164">
        <f>'Investment Scenario'!M37</f>
        <v>0</v>
      </c>
      <c r="N36" s="164">
        <f>'Investment Scenario'!N37</f>
        <v>0</v>
      </c>
      <c r="O36" s="164">
        <f>'Investment Scenario'!O37</f>
        <v>0</v>
      </c>
      <c r="P36" s="164">
        <f>'Investment Scenario'!P37</f>
        <v>0</v>
      </c>
      <c r="Q36" s="164">
        <f>'Investment Scenario'!Q37</f>
        <v>0</v>
      </c>
      <c r="R36" s="164">
        <f>'Investment Scenario'!R37</f>
        <v>0</v>
      </c>
      <c r="S36" s="164">
        <f>'Investment Scenario'!S37</f>
        <v>0</v>
      </c>
      <c r="T36" s="164">
        <f>'Investment Scenario'!T37</f>
        <v>0</v>
      </c>
      <c r="U36" s="164">
        <f>'Investment Scenario'!U37</f>
        <v>0</v>
      </c>
      <c r="V36" s="164">
        <f>'Investment Scenario'!V37</f>
        <v>0</v>
      </c>
      <c r="W36" s="164">
        <f>'Investment Scenario'!W37</f>
        <v>0</v>
      </c>
      <c r="X36" s="164">
        <f>'Investment Scenario'!X37</f>
        <v>0</v>
      </c>
      <c r="Y36" s="164">
        <f>'Investment Scenario'!Y37</f>
        <v>0</v>
      </c>
      <c r="Z36" s="164">
        <f>'Investment Scenario'!Z37</f>
        <v>0</v>
      </c>
      <c r="AA36" s="164">
        <f>'Investment Scenario'!AA37</f>
        <v>0</v>
      </c>
      <c r="AB36" s="164">
        <f>'Investment Scenario'!AB37</f>
        <v>0</v>
      </c>
      <c r="AC36" s="164">
        <f>'Investment Scenario'!AC37</f>
        <v>0</v>
      </c>
      <c r="AD36" s="164">
        <f>'Investment Scenario'!AD37</f>
        <v>0</v>
      </c>
      <c r="AE36" s="164">
        <f>'Investment Scenario'!AE37</f>
        <v>0</v>
      </c>
      <c r="AF36" s="164">
        <f>'Investment Scenario'!AF37</f>
        <v>0</v>
      </c>
      <c r="AG36" s="164">
        <f>'Investment Scenario'!AG37</f>
        <v>0</v>
      </c>
      <c r="AH36" s="164">
        <f>'Investment Scenario'!AH37</f>
        <v>0</v>
      </c>
      <c r="AI36" s="164">
        <f>'Investment Scenario'!AI37</f>
        <v>0</v>
      </c>
      <c r="AJ36" s="164">
        <f>'Investment Scenario'!AJ37</f>
        <v>0</v>
      </c>
      <c r="AK36" s="164">
        <f>'Investment Scenario'!AK37</f>
        <v>0</v>
      </c>
      <c r="AL36" s="164">
        <f>'Investment Scenario'!AL37</f>
        <v>0</v>
      </c>
      <c r="AM36" s="164">
        <f>'Investment Scenario'!AM37</f>
        <v>0</v>
      </c>
      <c r="AN36" s="164">
        <f>'Investment Scenario'!AN37</f>
        <v>0</v>
      </c>
      <c r="AO36" s="164">
        <f>'Investment Scenario'!AO37</f>
        <v>0</v>
      </c>
      <c r="AP36" s="164">
        <f>'Investment Scenario'!AP37</f>
        <v>0</v>
      </c>
      <c r="AQ36" s="164">
        <f>'Investment Scenario'!AQ37</f>
        <v>0</v>
      </c>
      <c r="AR36" s="244"/>
    </row>
    <row r="37" spans="1:44" s="156" customFormat="1" x14ac:dyDescent="0.25">
      <c r="A37" s="203" t="s">
        <v>61</v>
      </c>
      <c r="B37" s="172" t="str">
        <f>IF(SUM(E37:AQ37)=B35*(B41-B42),"součet v pořádku / sum is OK","součet v řádku nesedí")</f>
        <v>součet v pořádku / sum is OK</v>
      </c>
      <c r="C37" s="212"/>
      <c r="D37" s="204"/>
      <c r="E37" s="213">
        <f t="shared" ref="E37:AQ37" si="2">$B$35*(E45-E46)</f>
        <v>0</v>
      </c>
      <c r="F37" s="213">
        <f t="shared" si="2"/>
        <v>0</v>
      </c>
      <c r="G37" s="213">
        <f t="shared" si="2"/>
        <v>0</v>
      </c>
      <c r="H37" s="213">
        <f t="shared" si="2"/>
        <v>0</v>
      </c>
      <c r="I37" s="213">
        <f t="shared" si="2"/>
        <v>0</v>
      </c>
      <c r="J37" s="213">
        <f t="shared" si="2"/>
        <v>0</v>
      </c>
      <c r="K37" s="213">
        <f t="shared" si="2"/>
        <v>0</v>
      </c>
      <c r="L37" s="213">
        <f t="shared" si="2"/>
        <v>0</v>
      </c>
      <c r="M37" s="213">
        <f t="shared" si="2"/>
        <v>0</v>
      </c>
      <c r="N37" s="213">
        <f t="shared" si="2"/>
        <v>0</v>
      </c>
      <c r="O37" s="213">
        <f t="shared" si="2"/>
        <v>0</v>
      </c>
      <c r="P37" s="213">
        <f t="shared" si="2"/>
        <v>0</v>
      </c>
      <c r="Q37" s="213">
        <f t="shared" si="2"/>
        <v>0</v>
      </c>
      <c r="R37" s="213">
        <f t="shared" si="2"/>
        <v>0</v>
      </c>
      <c r="S37" s="213">
        <f t="shared" si="2"/>
        <v>0</v>
      </c>
      <c r="T37" s="213">
        <f t="shared" si="2"/>
        <v>0</v>
      </c>
      <c r="U37" s="213">
        <f t="shared" si="2"/>
        <v>0</v>
      </c>
      <c r="V37" s="213">
        <f t="shared" si="2"/>
        <v>0</v>
      </c>
      <c r="W37" s="213">
        <f t="shared" si="2"/>
        <v>0</v>
      </c>
      <c r="X37" s="213">
        <f t="shared" si="2"/>
        <v>0</v>
      </c>
      <c r="Y37" s="213">
        <f t="shared" si="2"/>
        <v>0</v>
      </c>
      <c r="Z37" s="213">
        <f t="shared" si="2"/>
        <v>0</v>
      </c>
      <c r="AA37" s="213">
        <f t="shared" si="2"/>
        <v>0</v>
      </c>
      <c r="AB37" s="213">
        <f t="shared" si="2"/>
        <v>0</v>
      </c>
      <c r="AC37" s="213">
        <f t="shared" si="2"/>
        <v>0</v>
      </c>
      <c r="AD37" s="213">
        <f t="shared" si="2"/>
        <v>0</v>
      </c>
      <c r="AE37" s="213">
        <f t="shared" si="2"/>
        <v>0</v>
      </c>
      <c r="AF37" s="213">
        <f t="shared" si="2"/>
        <v>0</v>
      </c>
      <c r="AG37" s="213">
        <f t="shared" si="2"/>
        <v>0</v>
      </c>
      <c r="AH37" s="213">
        <f t="shared" si="2"/>
        <v>0</v>
      </c>
      <c r="AI37" s="213">
        <f t="shared" si="2"/>
        <v>0</v>
      </c>
      <c r="AJ37" s="213">
        <f t="shared" si="2"/>
        <v>0</v>
      </c>
      <c r="AK37" s="213">
        <f t="shared" si="2"/>
        <v>0</v>
      </c>
      <c r="AL37" s="213">
        <f t="shared" si="2"/>
        <v>0</v>
      </c>
      <c r="AM37" s="213">
        <f t="shared" si="2"/>
        <v>0</v>
      </c>
      <c r="AN37" s="213">
        <f t="shared" si="2"/>
        <v>0</v>
      </c>
      <c r="AO37" s="213">
        <f t="shared" si="2"/>
        <v>0</v>
      </c>
      <c r="AP37" s="213">
        <f t="shared" si="2"/>
        <v>0</v>
      </c>
      <c r="AQ37" s="213">
        <f t="shared" si="2"/>
        <v>0</v>
      </c>
      <c r="AR37" s="244"/>
    </row>
    <row r="38" spans="1:44" s="156" customFormat="1" x14ac:dyDescent="0.25">
      <c r="A38" s="203" t="s">
        <v>62</v>
      </c>
      <c r="B38" s="172" t="str">
        <f>IFERROR(IF(SUM(E38:AQ38)=SUM(E37:AQ37),"součet v pořádku / sum is OK","součet v řádku nesedí"),"Chyba: pravděpodobně není zadána Odpisová doba na ř. 44")</f>
        <v>Chyba: pravděpodobně není zadána Odpisová doba na ř. 44</v>
      </c>
      <c r="C38" s="212"/>
      <c r="D38" s="204"/>
      <c r="E38" s="213"/>
      <c r="F38" s="213" t="e">
        <f>IF(SUM($E$38:E38)&gt;SUM($E$37:F37),0,IF((SUM($E$38:E38)+E38)&gt;SUM($E$37:F37),SUM($E$37:E37)-SUM($E$38:E38),E38+E37/$B$44))</f>
        <v>#DIV/0!</v>
      </c>
      <c r="G38" s="213" t="e">
        <f>IF(SUM($E$38:F38)&gt;SUM($E$37:G37),0,IF((SUM($E$38:F38)+F38)&gt;SUM($E$37:G37),SUM($E$37:F37)-SUM($E$38:F38),F38+F37/$B$44))</f>
        <v>#DIV/0!</v>
      </c>
      <c r="H38" s="213" t="e">
        <f>IF(SUM($E$38:G38)&gt;SUM($E$37:H37),0,IF((SUM($E$38:G38)+G38)&gt;SUM($E$37:H37),SUM($E$37:G37)-SUM($E$38:G38),G38+G37/$B$44))</f>
        <v>#DIV/0!</v>
      </c>
      <c r="I38" s="213" t="e">
        <f>IF(SUM($E$38:H38)&gt;SUM($E$37:I37),0,IF((SUM($E$38:H38)+H38)&gt;SUM($E$37:I37),SUM($E$37:H37)-SUM($E$38:H38),H38+H37/$B$44))</f>
        <v>#DIV/0!</v>
      </c>
      <c r="J38" s="213" t="e">
        <f>IF(SUM($E$38:I38)&gt;SUM($E$37:J37),0,IF((SUM($E$38:I38)+I38)&gt;SUM($E$37:J37),SUM($E$37:I37)-SUM($E$38:I38),I38+I37/$B$44))</f>
        <v>#DIV/0!</v>
      </c>
      <c r="K38" s="213" t="e">
        <f>IF(SUM($E$38:J38)&gt;SUM($E$37:K37),0,IF((SUM($E$38:J38)+J38)&gt;SUM($E$37:K37),SUM($E$37:J37)-SUM($E$38:J38),J38+J37/$B$44))</f>
        <v>#DIV/0!</v>
      </c>
      <c r="L38" s="213" t="e">
        <f>IF(SUM($E$38:K38)&gt;SUM($E$37:L37),0,IF((SUM($E$38:K38)+K38)&gt;SUM($E$37:L37),SUM($E$37:K37)-SUM($E$38:K38),K38+K37/$B$44))</f>
        <v>#DIV/0!</v>
      </c>
      <c r="M38" s="213" t="e">
        <f>IF(SUM($E$38:L38)&gt;SUM($E$37:M37),0,IF((SUM($E$38:L38)+L38)&gt;SUM($E$37:M37),SUM($E$37:L37)-SUM($E$38:L38),L38+L37/$B$44))</f>
        <v>#DIV/0!</v>
      </c>
      <c r="N38" s="213" t="e">
        <f>IF(SUM($E$38:M38)&gt;SUM($E$37:N37),0,IF((SUM($E$38:M38)+M38)&gt;SUM($E$37:N37),SUM($E$37:M37)-SUM($E$38:M38),M38+M37/$B$44))</f>
        <v>#DIV/0!</v>
      </c>
      <c r="O38" s="213" t="e">
        <f>IF(SUM($E$38:N38)&gt;SUM($E$37:O37),0,IF((SUM($E$38:N38)+N38)&gt;SUM($E$37:O37),SUM($E$37:N37)-SUM($E$38:N38),N38+N37/$B$44))</f>
        <v>#DIV/0!</v>
      </c>
      <c r="P38" s="213" t="e">
        <f>IF(SUM($E$38:O38)&gt;SUM($E$37:P37),0,IF((SUM($E$38:O38)+O38)&gt;SUM($E$37:P37),SUM($E$37:O37)-SUM($E$38:O38),O38+O37/$B$44))</f>
        <v>#DIV/0!</v>
      </c>
      <c r="Q38" s="213" t="e">
        <f>IF(SUM($E$38:P38)&gt;SUM($E$37:Q37),0,IF((SUM($E$38:P38)+P38)&gt;SUM($E$37:Q37),SUM($E$37:P37)-SUM($E$38:P38),P38+P37/$B$44))</f>
        <v>#DIV/0!</v>
      </c>
      <c r="R38" s="213" t="e">
        <f>IF(SUM($E$38:Q38)&gt;SUM($E$37:R37),0,IF((SUM($E$38:Q38)+Q38)&gt;SUM($E$37:R37),SUM($E$37:Q37)-SUM($E$38:Q38),Q38+Q37/$B$44))</f>
        <v>#DIV/0!</v>
      </c>
      <c r="S38" s="213" t="e">
        <f>IF(SUM($E$38:R38)&gt;SUM($E$37:S37),0,IF((SUM($E$38:R38)+R38)&gt;SUM($E$37:S37),SUM($E$37:R37)-SUM($E$38:R38),R38+R37/$B$44))</f>
        <v>#DIV/0!</v>
      </c>
      <c r="T38" s="213" t="e">
        <f>IF(SUM($E$38:S38)&gt;SUM($E$37:T37),0,IF((SUM($E$38:S38)+S38)&gt;SUM($E$37:T37),SUM($E$37:S37)-SUM($E$38:S38),S38+S37/$B$44))</f>
        <v>#DIV/0!</v>
      </c>
      <c r="U38" s="213" t="e">
        <f>IF(SUM($E$38:T38)&gt;SUM($E$37:U37),0,IF((SUM($E$38:T38)+T38)&gt;SUM($E$37:U37),SUM($E$37:T37)-SUM($E$38:T38),T38+T37/$B$44))</f>
        <v>#DIV/0!</v>
      </c>
      <c r="V38" s="213" t="e">
        <f>IF(SUM($E$38:U38)&gt;SUM($E$37:V37),0,IF((SUM($E$38:U38)+U38)&gt;SUM($E$37:V37),SUM($E$37:U37)-SUM($E$38:U38),U38+U37/$B$44))</f>
        <v>#DIV/0!</v>
      </c>
      <c r="W38" s="213" t="e">
        <f>IF(SUM($E$38:V38)&gt;SUM($E$37:W37),0,IF((SUM($E$38:V38)+V38)&gt;SUM($E$37:W37),SUM($E$37:V37)-SUM($E$38:V38),V38+V37/$B$44))</f>
        <v>#DIV/0!</v>
      </c>
      <c r="X38" s="213" t="e">
        <f>IF(SUM($E$38:W38)&gt;SUM($E$37:X37),0,IF((SUM($E$38:W38)+W38)&gt;SUM($E$37:X37),SUM($E$37:W37)-SUM($E$38:W38),W38+W37/$B$44))</f>
        <v>#DIV/0!</v>
      </c>
      <c r="Y38" s="213" t="e">
        <f>IF(SUM($E$38:X38)&gt;SUM($E$37:Y37),0,IF((SUM($E$38:X38)+X38)&gt;SUM($E$37:Y37),SUM($E$37:X37)-SUM($E$38:X38),X38+X37/$B$44))</f>
        <v>#DIV/0!</v>
      </c>
      <c r="Z38" s="213" t="e">
        <f>IF(SUM($E$38:Y38)&gt;SUM($E$37:Z37),0,IF((SUM($E$38:Y38)+Y38)&gt;SUM($E$37:Z37),SUM($E$37:Y37)-SUM($E$38:Y38),Y38+Y37/$B$44))</f>
        <v>#DIV/0!</v>
      </c>
      <c r="AA38" s="213" t="e">
        <f>IF(SUM($E$38:Z38)&gt;SUM($E$37:AA37),0,IF((SUM($E$38:Z38)+Z38)&gt;SUM($E$37:AA37),SUM($E$37:Z37)-SUM($E$38:Z38),Z38+Z37/$B$44))</f>
        <v>#DIV/0!</v>
      </c>
      <c r="AB38" s="213" t="e">
        <f>IF(SUM($E$38:AA38)&gt;SUM($E$37:AB37),0,IF((SUM($E$38:AA38)+AA38)&gt;SUM($E$37:AB37),SUM($E$37:AA37)-SUM($E$38:AA38),AA38+AA37/$B$44))</f>
        <v>#DIV/0!</v>
      </c>
      <c r="AC38" s="213" t="e">
        <f>IF(SUM($E$38:AB38)&gt;SUM($E$37:AC37),0,IF((SUM($E$38:AB38)+AB38)&gt;SUM($E$37:AC37),SUM($E$37:AB37)-SUM($E$38:AB38),AB38+AB37/$B$44))</f>
        <v>#DIV/0!</v>
      </c>
      <c r="AD38" s="213" t="e">
        <f>IF(SUM($E$38:AC38)&gt;SUM($E$37:AD37),0,IF((SUM($E$38:AC38)+AC38)&gt;SUM($E$37:AD37),SUM($E$37:AC37)-SUM($E$38:AC38),AC38+AC37/$B$44))</f>
        <v>#DIV/0!</v>
      </c>
      <c r="AE38" s="213" t="e">
        <f>IF(SUM($E$38:AD38)&gt;SUM($E$37:AE37),0,IF((SUM($E$38:AD38)+AD38)&gt;SUM($E$37:AE37),SUM($E$37:AD37)-SUM($E$38:AD38),AD38+AD37/$B$44))</f>
        <v>#DIV/0!</v>
      </c>
      <c r="AF38" s="213" t="e">
        <f>IF(SUM($E$38:AE38)&gt;SUM($E$37:AF37),0,IF((SUM($E$38:AE38)+AE38)&gt;SUM($E$37:AF37),SUM($E$37:AE37)-SUM($E$38:AE38),AE38+AE37/$B$44))</f>
        <v>#DIV/0!</v>
      </c>
      <c r="AG38" s="213" t="e">
        <f>IF(SUM($E$38:AF38)&gt;SUM($E$37:AG37),0,IF((SUM($E$38:AF38)+AF38)&gt;SUM($E$37:AG37),SUM($E$37:AF37)-SUM($E$38:AF38),AF38+AF37/$B$44))</f>
        <v>#DIV/0!</v>
      </c>
      <c r="AH38" s="213" t="e">
        <f>IF(SUM($E$38:AG38)&gt;SUM($E$37:AH37),0,IF((SUM($E$38:AG38)+AG38)&gt;SUM($E$37:AH37),SUM($E$37:AG37)-SUM($E$38:AG38),AG38+AG37/$B$44))</f>
        <v>#DIV/0!</v>
      </c>
      <c r="AI38" s="213" t="e">
        <f>IF(SUM($E$38:AH38)&gt;SUM($E$37:AI37),0,IF((SUM($E$38:AH38)+AH38)&gt;SUM($E$37:AI37),SUM($E$37:AH37)-SUM($E$38:AH38),AH38+AH37/$B$44))</f>
        <v>#DIV/0!</v>
      </c>
      <c r="AJ38" s="213" t="e">
        <f>IF(SUM($E$38:AI38)&gt;SUM($E$37:AJ37),0,IF((SUM($E$38:AI38)+AI38)&gt;SUM($E$37:AJ37),SUM($E$37:AI37)-SUM($E$38:AI38),AI38+AI37/$B$44))</f>
        <v>#DIV/0!</v>
      </c>
      <c r="AK38" s="213" t="e">
        <f>IF(SUM($E$38:AJ38)&gt;SUM($E$37:AK37),0,IF((SUM($E$38:AJ38)+AJ38)&gt;SUM($E$37:AK37),SUM($E$37:AJ37)-SUM($E$38:AJ38),AJ38+AJ37/$B$44))</f>
        <v>#DIV/0!</v>
      </c>
      <c r="AL38" s="213" t="e">
        <f>IF(SUM($E$38:AK38)&gt;SUM($E$37:AL37),0,IF((SUM($E$38:AK38)+AK38)&gt;SUM($E$37:AL37),SUM($E$37:AK37)-SUM($E$38:AK38),AK38+AK37/$B$44))</f>
        <v>#DIV/0!</v>
      </c>
      <c r="AM38" s="213" t="e">
        <f>IF(SUM($E$38:AL38)&gt;SUM($E$37:AM37),0,IF((SUM($E$38:AL38)+AL38)&gt;SUM($E$37:AM37),SUM($E$37:AL37)-SUM($E$38:AL38),AL38+AL37/$B$44))</f>
        <v>#DIV/0!</v>
      </c>
      <c r="AN38" s="213" t="e">
        <f>IF(SUM($E$38:AM38)&gt;SUM($E$37:AN37),0,IF((SUM($E$38:AM38)+AM38)&gt;SUM($E$37:AN37),SUM($E$37:AM37)-SUM($E$38:AM38),AM38+AM37/$B$44))</f>
        <v>#DIV/0!</v>
      </c>
      <c r="AO38" s="213" t="e">
        <f>IF(SUM($E$38:AN38)&gt;SUM($E$37:AO37),0,IF((SUM($E$38:AN38)+AN38)&gt;SUM($E$37:AO37),SUM($E$37:AN37)-SUM($E$38:AN38),AN38+AN37/$B$44))</f>
        <v>#DIV/0!</v>
      </c>
      <c r="AP38" s="213" t="e">
        <f>IF(SUM($E$38:AO38)&gt;SUM($E$37:AP37),0,IF((SUM($E$38:AO38)+AO38)&gt;SUM($E$37:AP37),SUM($E$37:AO37)-SUM($E$38:AO38),AO38+AO37/$B$44))</f>
        <v>#DIV/0!</v>
      </c>
      <c r="AQ38" s="213" t="e">
        <f>IF(SUM($E$38:AP38)&gt;SUM($E$37:AQ37),0,IF((SUM($E$38:AP38)+AP38)&gt;SUM($E$37:AQ37),SUM($E$37:AP37)-SUM($E$38:AP38),AP38+AP37/$B$44))</f>
        <v>#DIV/0!</v>
      </c>
      <c r="AR38" s="244"/>
    </row>
    <row r="39" spans="1:44" s="204" customFormat="1" x14ac:dyDescent="0.25">
      <c r="A39" s="203"/>
      <c r="E39" s="214"/>
      <c r="F39" s="214"/>
      <c r="G39" s="214"/>
      <c r="H39" s="214"/>
      <c r="I39" s="214"/>
      <c r="J39" s="214"/>
      <c r="K39" s="214"/>
      <c r="L39" s="214"/>
      <c r="M39" s="214"/>
      <c r="N39" s="214"/>
      <c r="O39" s="214"/>
      <c r="P39" s="214"/>
      <c r="Q39" s="214"/>
      <c r="R39" s="214"/>
      <c r="S39" s="214"/>
      <c r="T39" s="214"/>
      <c r="U39" s="214"/>
      <c r="V39" s="214"/>
      <c r="W39" s="214"/>
      <c r="X39" s="214"/>
      <c r="Y39" s="214"/>
      <c r="Z39" s="214"/>
      <c r="AA39" s="214"/>
      <c r="AB39" s="214"/>
      <c r="AC39" s="214"/>
      <c r="AD39" s="214"/>
      <c r="AE39" s="214"/>
      <c r="AF39" s="214"/>
      <c r="AG39" s="214"/>
      <c r="AH39" s="214"/>
      <c r="AI39" s="214"/>
      <c r="AJ39" s="214"/>
      <c r="AK39" s="214"/>
      <c r="AL39" s="214"/>
      <c r="AM39" s="214"/>
      <c r="AN39" s="214"/>
      <c r="AO39" s="214"/>
      <c r="AP39" s="214"/>
      <c r="AQ39" s="214"/>
    </row>
    <row r="40" spans="1:44" s="192" customFormat="1" x14ac:dyDescent="0.25">
      <c r="A40" s="193" t="s">
        <v>63</v>
      </c>
    </row>
    <row r="41" spans="1:44" s="192" customFormat="1" x14ac:dyDescent="0.25">
      <c r="A41" s="194" t="s">
        <v>121</v>
      </c>
      <c r="B41" s="32">
        <f>'Investment Scenario'!B45</f>
        <v>0</v>
      </c>
      <c r="C41" s="198"/>
      <c r="D41" s="198"/>
    </row>
    <row r="42" spans="1:44" s="192" customFormat="1" x14ac:dyDescent="0.25">
      <c r="A42" s="195" t="s">
        <v>117</v>
      </c>
      <c r="B42" s="32">
        <f>(FinAnalysis_COUNTERFACTUAL!D52-FinAnalysis_INVESTMENT!D52)*1000000</f>
        <v>0</v>
      </c>
      <c r="C42" s="198"/>
      <c r="D42" s="198"/>
      <c r="E42" s="152" t="s">
        <v>0</v>
      </c>
    </row>
    <row r="43" spans="1:44" s="192" customFormat="1" x14ac:dyDescent="0.25">
      <c r="A43" s="194" t="s">
        <v>118</v>
      </c>
      <c r="B43" s="201" t="e">
        <f>B42/B41</f>
        <v>#DIV/0!</v>
      </c>
      <c r="C43" s="198"/>
      <c r="D43" s="198"/>
    </row>
    <row r="44" spans="1:44" s="192" customFormat="1" x14ac:dyDescent="0.25">
      <c r="A44" s="194" t="s">
        <v>119</v>
      </c>
      <c r="B44" s="202">
        <f>'Investment Scenario'!B46</f>
        <v>0</v>
      </c>
      <c r="C44" s="197"/>
      <c r="D44" s="197"/>
    </row>
    <row r="45" spans="1:44" s="190" customFormat="1" x14ac:dyDescent="0.25">
      <c r="A45" s="196" t="s">
        <v>123</v>
      </c>
      <c r="B45" s="32" t="str">
        <f>IF(SUM(E45:AQ45)=B41,"součet v pořádku / sum is OK","součet v řádku nesedí")</f>
        <v>součet v pořádku / sum is OK</v>
      </c>
      <c r="C45" s="199"/>
      <c r="D45" s="200"/>
      <c r="E45" s="191"/>
      <c r="F45" s="191"/>
      <c r="G45" s="191"/>
      <c r="H45" s="191"/>
      <c r="I45" s="191"/>
      <c r="J45" s="191"/>
      <c r="K45" s="191"/>
      <c r="L45" s="191"/>
      <c r="M45" s="191"/>
      <c r="N45" s="191"/>
      <c r="O45" s="19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9"/>
    </row>
    <row r="46" spans="1:44" s="190" customFormat="1" x14ac:dyDescent="0.25">
      <c r="A46" s="193" t="s">
        <v>120</v>
      </c>
      <c r="B46" s="32" t="str">
        <f>IF(SUM(E46:AQ46)=B42,"součet v pořádku / sum is OK","součet v řádku nesedí")</f>
        <v>součet v pořádku / sum is OK</v>
      </c>
      <c r="C46" s="199"/>
      <c r="D46" s="197"/>
      <c r="E46" s="191"/>
      <c r="F46" s="191"/>
      <c r="G46" s="191"/>
      <c r="H46" s="191"/>
      <c r="I46" s="191"/>
      <c r="J46" s="191"/>
      <c r="K46" s="191"/>
      <c r="L46" s="191"/>
      <c r="M46" s="191"/>
      <c r="N46" s="191"/>
      <c r="O46" s="19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9"/>
    </row>
    <row r="47" spans="1:44" s="192" customFormat="1" x14ac:dyDescent="0.25">
      <c r="A47" s="196"/>
      <c r="D47" s="197"/>
    </row>
    <row r="48" spans="1:44" x14ac:dyDescent="0.25">
      <c r="A48" s="167" t="s">
        <v>65</v>
      </c>
      <c r="B48" s="156"/>
      <c r="C48" s="157"/>
      <c r="D48" s="168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156"/>
      <c r="U48" s="156"/>
      <c r="V48" s="156"/>
      <c r="W48" s="156"/>
      <c r="X48" s="156"/>
      <c r="Y48" s="156"/>
      <c r="Z48" s="156"/>
      <c r="AA48" s="156"/>
      <c r="AB48" s="156"/>
      <c r="AC48" s="156"/>
      <c r="AD48" s="156"/>
      <c r="AE48" s="156"/>
      <c r="AF48" s="156"/>
      <c r="AG48" s="156"/>
      <c r="AH48" s="156"/>
      <c r="AI48" s="156"/>
      <c r="AJ48" s="156"/>
      <c r="AK48" s="156"/>
      <c r="AL48" s="156"/>
      <c r="AM48" s="156"/>
      <c r="AN48" s="156"/>
      <c r="AO48" s="156"/>
      <c r="AP48" s="156"/>
      <c r="AQ48" s="156"/>
      <c r="AR48" s="156"/>
    </row>
    <row r="49" spans="1:44" s="34" customFormat="1" x14ac:dyDescent="0.25">
      <c r="A49" s="176" t="s">
        <v>66</v>
      </c>
      <c r="B49" s="156" t="s">
        <v>109</v>
      </c>
      <c r="C49" s="156" t="s">
        <v>110</v>
      </c>
      <c r="D49" s="168"/>
      <c r="E49" s="177"/>
      <c r="F49" s="177"/>
      <c r="G49" s="177"/>
      <c r="H49" s="177"/>
      <c r="I49" s="177"/>
      <c r="J49" s="177"/>
      <c r="K49" s="177"/>
      <c r="L49" s="177"/>
      <c r="M49" s="177"/>
      <c r="N49" s="177"/>
      <c r="O49" s="177"/>
      <c r="P49" s="177"/>
      <c r="Q49" s="177"/>
      <c r="R49" s="177"/>
      <c r="S49" s="177"/>
      <c r="T49" s="177"/>
      <c r="U49" s="177"/>
      <c r="V49" s="177"/>
      <c r="W49" s="177"/>
      <c r="X49" s="177"/>
      <c r="Y49" s="177"/>
      <c r="Z49" s="177"/>
      <c r="AA49" s="177"/>
      <c r="AB49" s="177"/>
      <c r="AC49" s="177"/>
      <c r="AD49" s="177"/>
      <c r="AE49" s="177"/>
      <c r="AF49" s="177"/>
      <c r="AG49" s="177"/>
      <c r="AH49" s="177"/>
      <c r="AI49" s="177"/>
      <c r="AJ49" s="177"/>
      <c r="AK49" s="177"/>
      <c r="AL49" s="177"/>
      <c r="AM49" s="177"/>
      <c r="AN49" s="177"/>
      <c r="AO49" s="177"/>
      <c r="AP49" s="177"/>
      <c r="AQ49" s="177"/>
      <c r="AR49" s="177"/>
    </row>
    <row r="50" spans="1:44" x14ac:dyDescent="0.25">
      <c r="A50" s="169" t="s">
        <v>67</v>
      </c>
      <c r="B50" s="159">
        <f>'Investment Scenario'!B51</f>
        <v>0</v>
      </c>
      <c r="C50" s="178">
        <f>'Investment Scenario'!C51</f>
        <v>0</v>
      </c>
      <c r="D50" s="168"/>
      <c r="E50" s="179">
        <f>'Investment Scenario'!E51</f>
        <v>0</v>
      </c>
      <c r="F50" s="179">
        <f>'Investment Scenario'!F51</f>
        <v>0</v>
      </c>
      <c r="G50" s="179">
        <f>'Investment Scenario'!G51</f>
        <v>0</v>
      </c>
      <c r="H50" s="179">
        <f>'Investment Scenario'!H51</f>
        <v>0</v>
      </c>
      <c r="I50" s="179">
        <f>'Investment Scenario'!I51</f>
        <v>0</v>
      </c>
      <c r="J50" s="179">
        <f>'Investment Scenario'!J51</f>
        <v>0</v>
      </c>
      <c r="K50" s="179">
        <f>'Investment Scenario'!K51</f>
        <v>0</v>
      </c>
      <c r="L50" s="179">
        <f>'Investment Scenario'!L51</f>
        <v>0</v>
      </c>
      <c r="M50" s="179">
        <f>'Investment Scenario'!M51</f>
        <v>0</v>
      </c>
      <c r="N50" s="179">
        <f>'Investment Scenario'!N51</f>
        <v>0</v>
      </c>
      <c r="O50" s="179">
        <f>'Investment Scenario'!O51</f>
        <v>0</v>
      </c>
      <c r="P50" s="179">
        <f>'Investment Scenario'!P51</f>
        <v>0</v>
      </c>
      <c r="Q50" s="179">
        <f>'Investment Scenario'!Q51</f>
        <v>0</v>
      </c>
      <c r="R50" s="179">
        <f>'Investment Scenario'!R51</f>
        <v>0</v>
      </c>
      <c r="S50" s="179">
        <f>'Investment Scenario'!S51</f>
        <v>0</v>
      </c>
      <c r="T50" s="179">
        <f>'Investment Scenario'!T51</f>
        <v>0</v>
      </c>
      <c r="U50" s="179">
        <f>'Investment Scenario'!U51</f>
        <v>0</v>
      </c>
      <c r="V50" s="179">
        <f>'Investment Scenario'!V51</f>
        <v>0</v>
      </c>
      <c r="W50" s="179">
        <f>'Investment Scenario'!W51</f>
        <v>0</v>
      </c>
      <c r="X50" s="179">
        <f>'Investment Scenario'!X51</f>
        <v>0</v>
      </c>
      <c r="Y50" s="179">
        <f>'Investment Scenario'!Y51</f>
        <v>0</v>
      </c>
      <c r="Z50" s="179">
        <f>'Investment Scenario'!Z51</f>
        <v>0</v>
      </c>
      <c r="AA50" s="179">
        <f>'Investment Scenario'!AA51</f>
        <v>0</v>
      </c>
      <c r="AB50" s="179">
        <f>'Investment Scenario'!AB51</f>
        <v>0</v>
      </c>
      <c r="AC50" s="179">
        <f>'Investment Scenario'!AC51</f>
        <v>0</v>
      </c>
      <c r="AD50" s="179">
        <f>'Investment Scenario'!AD51</f>
        <v>0</v>
      </c>
      <c r="AE50" s="179">
        <f>'Investment Scenario'!AE51</f>
        <v>0</v>
      </c>
      <c r="AF50" s="179">
        <f>'Investment Scenario'!AF51</f>
        <v>0</v>
      </c>
      <c r="AG50" s="179">
        <f>'Investment Scenario'!AG51</f>
        <v>0</v>
      </c>
      <c r="AH50" s="179">
        <f>'Investment Scenario'!AH51</f>
        <v>0</v>
      </c>
      <c r="AI50" s="179">
        <f>'Investment Scenario'!AI51</f>
        <v>0</v>
      </c>
      <c r="AJ50" s="179">
        <f>'Investment Scenario'!AJ51</f>
        <v>0</v>
      </c>
      <c r="AK50" s="179">
        <f>'Investment Scenario'!AK51</f>
        <v>0</v>
      </c>
      <c r="AL50" s="179">
        <f>'Investment Scenario'!AL51</f>
        <v>0</v>
      </c>
      <c r="AM50" s="179">
        <f>'Investment Scenario'!AM51</f>
        <v>0</v>
      </c>
      <c r="AN50" s="179">
        <f>'Investment Scenario'!AN51</f>
        <v>0</v>
      </c>
      <c r="AO50" s="179">
        <f>'Investment Scenario'!AO51</f>
        <v>0</v>
      </c>
      <c r="AP50" s="179">
        <f>'Investment Scenario'!AP51</f>
        <v>0</v>
      </c>
      <c r="AQ50" s="179">
        <f>'Investment Scenario'!AQ51</f>
        <v>0</v>
      </c>
      <c r="AR50" s="156"/>
    </row>
    <row r="51" spans="1:44" x14ac:dyDescent="0.25">
      <c r="A51" s="180" t="s">
        <v>128</v>
      </c>
      <c r="B51" s="181"/>
      <c r="C51" s="156"/>
      <c r="D51" s="168"/>
      <c r="E51" s="179">
        <f>'Investment Scenario'!E52</f>
        <v>0</v>
      </c>
      <c r="F51" s="179">
        <f>'Investment Scenario'!F52</f>
        <v>0</v>
      </c>
      <c r="G51" s="179">
        <f>'Investment Scenario'!G52</f>
        <v>0</v>
      </c>
      <c r="H51" s="179">
        <f>'Investment Scenario'!H52</f>
        <v>0</v>
      </c>
      <c r="I51" s="179">
        <f>'Investment Scenario'!I52</f>
        <v>0</v>
      </c>
      <c r="J51" s="179">
        <f>'Investment Scenario'!J52</f>
        <v>0</v>
      </c>
      <c r="K51" s="179">
        <f>'Investment Scenario'!K52</f>
        <v>0</v>
      </c>
      <c r="L51" s="179">
        <f>'Investment Scenario'!L52</f>
        <v>0</v>
      </c>
      <c r="M51" s="179">
        <f>'Investment Scenario'!M52</f>
        <v>0</v>
      </c>
      <c r="N51" s="179">
        <f>'Investment Scenario'!N52</f>
        <v>0</v>
      </c>
      <c r="O51" s="179">
        <f>'Investment Scenario'!O52</f>
        <v>0</v>
      </c>
      <c r="P51" s="179">
        <f>'Investment Scenario'!P52</f>
        <v>0</v>
      </c>
      <c r="Q51" s="179">
        <f>'Investment Scenario'!Q52</f>
        <v>0</v>
      </c>
      <c r="R51" s="179">
        <f>'Investment Scenario'!R52</f>
        <v>0</v>
      </c>
      <c r="S51" s="179">
        <f>'Investment Scenario'!S52</f>
        <v>0</v>
      </c>
      <c r="T51" s="179">
        <f>'Investment Scenario'!T52</f>
        <v>0</v>
      </c>
      <c r="U51" s="179">
        <f>'Investment Scenario'!U52</f>
        <v>0</v>
      </c>
      <c r="V51" s="179">
        <f>'Investment Scenario'!V52</f>
        <v>0</v>
      </c>
      <c r="W51" s="179">
        <f>'Investment Scenario'!W52</f>
        <v>0</v>
      </c>
      <c r="X51" s="179">
        <f>'Investment Scenario'!X52</f>
        <v>0</v>
      </c>
      <c r="Y51" s="179">
        <f>'Investment Scenario'!Y52</f>
        <v>0</v>
      </c>
      <c r="Z51" s="179">
        <f>'Investment Scenario'!Z52</f>
        <v>0</v>
      </c>
      <c r="AA51" s="179">
        <f>'Investment Scenario'!AA52</f>
        <v>0</v>
      </c>
      <c r="AB51" s="179">
        <f>'Investment Scenario'!AB52</f>
        <v>0</v>
      </c>
      <c r="AC51" s="179">
        <f>'Investment Scenario'!AC52</f>
        <v>0</v>
      </c>
      <c r="AD51" s="179">
        <f>'Investment Scenario'!AD52</f>
        <v>0</v>
      </c>
      <c r="AE51" s="179">
        <f>'Investment Scenario'!AE52</f>
        <v>0</v>
      </c>
      <c r="AF51" s="179">
        <f>'Investment Scenario'!AF52</f>
        <v>0</v>
      </c>
      <c r="AG51" s="179">
        <f>'Investment Scenario'!AG52</f>
        <v>0</v>
      </c>
      <c r="AH51" s="179">
        <f>'Investment Scenario'!AH52</f>
        <v>0</v>
      </c>
      <c r="AI51" s="179">
        <f>'Investment Scenario'!AI52</f>
        <v>0</v>
      </c>
      <c r="AJ51" s="179">
        <f>'Investment Scenario'!AJ52</f>
        <v>0</v>
      </c>
      <c r="AK51" s="179">
        <f>'Investment Scenario'!AK52</f>
        <v>0</v>
      </c>
      <c r="AL51" s="179">
        <f>'Investment Scenario'!AL52</f>
        <v>0</v>
      </c>
      <c r="AM51" s="179">
        <f>'Investment Scenario'!AM52</f>
        <v>0</v>
      </c>
      <c r="AN51" s="179">
        <f>'Investment Scenario'!AN52</f>
        <v>0</v>
      </c>
      <c r="AO51" s="179">
        <f>'Investment Scenario'!AO52</f>
        <v>0</v>
      </c>
      <c r="AP51" s="179">
        <f>'Investment Scenario'!AP52</f>
        <v>0</v>
      </c>
      <c r="AQ51" s="179">
        <f>'Investment Scenario'!AQ52</f>
        <v>0</v>
      </c>
      <c r="AR51" s="156"/>
    </row>
    <row r="52" spans="1:44" x14ac:dyDescent="0.25">
      <c r="A52" s="180" t="s">
        <v>69</v>
      </c>
      <c r="B52" s="181"/>
      <c r="C52" s="156"/>
      <c r="D52" s="168"/>
      <c r="E52" s="179" t="str">
        <f>'Investment Scenario'!E53</f>
        <v/>
      </c>
      <c r="F52" s="179" t="str">
        <f>'Investment Scenario'!F53</f>
        <v/>
      </c>
      <c r="G52" s="182" t="str">
        <f t="shared" ref="G52:AQ52" si="3">IFERROR(G50/G51,"")</f>
        <v/>
      </c>
      <c r="H52" s="182" t="str">
        <f>IFERROR(H50/H51,"")</f>
        <v/>
      </c>
      <c r="I52" s="182" t="str">
        <f t="shared" si="3"/>
        <v/>
      </c>
      <c r="J52" s="182" t="str">
        <f t="shared" si="3"/>
        <v/>
      </c>
      <c r="K52" s="182" t="str">
        <f t="shared" si="3"/>
        <v/>
      </c>
      <c r="L52" s="182" t="str">
        <f t="shared" si="3"/>
        <v/>
      </c>
      <c r="M52" s="182" t="str">
        <f t="shared" si="3"/>
        <v/>
      </c>
      <c r="N52" s="182" t="str">
        <f t="shared" si="3"/>
        <v/>
      </c>
      <c r="O52" s="182" t="str">
        <f t="shared" si="3"/>
        <v/>
      </c>
      <c r="P52" s="182" t="str">
        <f t="shared" si="3"/>
        <v/>
      </c>
      <c r="Q52" s="182" t="str">
        <f t="shared" si="3"/>
        <v/>
      </c>
      <c r="R52" s="182" t="str">
        <f t="shared" si="3"/>
        <v/>
      </c>
      <c r="S52" s="182" t="str">
        <f t="shared" si="3"/>
        <v/>
      </c>
      <c r="T52" s="182" t="str">
        <f t="shared" si="3"/>
        <v/>
      </c>
      <c r="U52" s="182" t="str">
        <f t="shared" si="3"/>
        <v/>
      </c>
      <c r="V52" s="182" t="str">
        <f t="shared" si="3"/>
        <v/>
      </c>
      <c r="W52" s="182" t="str">
        <f t="shared" si="3"/>
        <v/>
      </c>
      <c r="X52" s="182" t="str">
        <f t="shared" si="3"/>
        <v/>
      </c>
      <c r="Y52" s="182" t="str">
        <f t="shared" si="3"/>
        <v/>
      </c>
      <c r="Z52" s="182" t="str">
        <f t="shared" si="3"/>
        <v/>
      </c>
      <c r="AA52" s="182" t="str">
        <f t="shared" si="3"/>
        <v/>
      </c>
      <c r="AB52" s="182" t="str">
        <f t="shared" si="3"/>
        <v/>
      </c>
      <c r="AC52" s="182" t="str">
        <f t="shared" si="3"/>
        <v/>
      </c>
      <c r="AD52" s="182" t="str">
        <f t="shared" si="3"/>
        <v/>
      </c>
      <c r="AE52" s="182" t="str">
        <f t="shared" si="3"/>
        <v/>
      </c>
      <c r="AF52" s="182" t="str">
        <f t="shared" si="3"/>
        <v/>
      </c>
      <c r="AG52" s="182" t="str">
        <f t="shared" si="3"/>
        <v/>
      </c>
      <c r="AH52" s="182" t="str">
        <f t="shared" si="3"/>
        <v/>
      </c>
      <c r="AI52" s="182" t="str">
        <f t="shared" si="3"/>
        <v/>
      </c>
      <c r="AJ52" s="182" t="str">
        <f t="shared" si="3"/>
        <v/>
      </c>
      <c r="AK52" s="182" t="str">
        <f t="shared" si="3"/>
        <v/>
      </c>
      <c r="AL52" s="182" t="str">
        <f t="shared" si="3"/>
        <v/>
      </c>
      <c r="AM52" s="182" t="str">
        <f t="shared" si="3"/>
        <v/>
      </c>
      <c r="AN52" s="182" t="str">
        <f t="shared" si="3"/>
        <v/>
      </c>
      <c r="AO52" s="182" t="str">
        <f t="shared" si="3"/>
        <v/>
      </c>
      <c r="AP52" s="182" t="str">
        <f t="shared" si="3"/>
        <v/>
      </c>
      <c r="AQ52" s="182" t="str">
        <f t="shared" si="3"/>
        <v/>
      </c>
      <c r="AR52" s="156"/>
    </row>
    <row r="53" spans="1:44" x14ac:dyDescent="0.25">
      <c r="A53" s="183" t="s">
        <v>72</v>
      </c>
      <c r="B53" s="159">
        <f>'Investment Scenario'!B54</f>
        <v>0</v>
      </c>
      <c r="C53" s="178">
        <f>'Investment Scenario'!C54</f>
        <v>0</v>
      </c>
      <c r="D53" s="168"/>
      <c r="E53" s="179">
        <f>'Investment Scenario'!E54</f>
        <v>0</v>
      </c>
      <c r="F53" s="179">
        <f>'Investment Scenario'!F54</f>
        <v>0</v>
      </c>
      <c r="G53" s="179">
        <f>'Investment Scenario'!G54</f>
        <v>0</v>
      </c>
      <c r="H53" s="179">
        <f>'Investment Scenario'!H54</f>
        <v>0</v>
      </c>
      <c r="I53" s="179">
        <f>'Investment Scenario'!I54</f>
        <v>0</v>
      </c>
      <c r="J53" s="179">
        <f>'Investment Scenario'!J54</f>
        <v>0</v>
      </c>
      <c r="K53" s="179">
        <f>'Investment Scenario'!K54</f>
        <v>0</v>
      </c>
      <c r="L53" s="179">
        <f>'Investment Scenario'!L54</f>
        <v>0</v>
      </c>
      <c r="M53" s="179">
        <f>'Investment Scenario'!M54</f>
        <v>0</v>
      </c>
      <c r="N53" s="179">
        <f>'Investment Scenario'!N54</f>
        <v>0</v>
      </c>
      <c r="O53" s="179">
        <f>'Investment Scenario'!O54</f>
        <v>0</v>
      </c>
      <c r="P53" s="179">
        <f>'Investment Scenario'!P54</f>
        <v>0</v>
      </c>
      <c r="Q53" s="179">
        <f>'Investment Scenario'!Q54</f>
        <v>0</v>
      </c>
      <c r="R53" s="179">
        <f>'Investment Scenario'!R54</f>
        <v>0</v>
      </c>
      <c r="S53" s="179">
        <f>'Investment Scenario'!S54</f>
        <v>0</v>
      </c>
      <c r="T53" s="179">
        <f>'Investment Scenario'!T54</f>
        <v>0</v>
      </c>
      <c r="U53" s="179">
        <f>'Investment Scenario'!U54</f>
        <v>0</v>
      </c>
      <c r="V53" s="179">
        <f>'Investment Scenario'!V54</f>
        <v>0</v>
      </c>
      <c r="W53" s="179">
        <f>'Investment Scenario'!W54</f>
        <v>0</v>
      </c>
      <c r="X53" s="179">
        <f>'Investment Scenario'!X54</f>
        <v>0</v>
      </c>
      <c r="Y53" s="179">
        <f>'Investment Scenario'!Y54</f>
        <v>0</v>
      </c>
      <c r="Z53" s="179">
        <f>'Investment Scenario'!Z54</f>
        <v>0</v>
      </c>
      <c r="AA53" s="179">
        <f>'Investment Scenario'!AA54</f>
        <v>0</v>
      </c>
      <c r="AB53" s="179">
        <f>'Investment Scenario'!AB54</f>
        <v>0</v>
      </c>
      <c r="AC53" s="179">
        <f>'Investment Scenario'!AC54</f>
        <v>0</v>
      </c>
      <c r="AD53" s="179">
        <f>'Investment Scenario'!AD54</f>
        <v>0</v>
      </c>
      <c r="AE53" s="179">
        <f>'Investment Scenario'!AE54</f>
        <v>0</v>
      </c>
      <c r="AF53" s="179">
        <f>'Investment Scenario'!AF54</f>
        <v>0</v>
      </c>
      <c r="AG53" s="179">
        <f>'Investment Scenario'!AG54</f>
        <v>0</v>
      </c>
      <c r="AH53" s="179">
        <f>'Investment Scenario'!AH54</f>
        <v>0</v>
      </c>
      <c r="AI53" s="179">
        <f>'Investment Scenario'!AI54</f>
        <v>0</v>
      </c>
      <c r="AJ53" s="179">
        <f>'Investment Scenario'!AJ54</f>
        <v>0</v>
      </c>
      <c r="AK53" s="179">
        <f>'Investment Scenario'!AK54</f>
        <v>0</v>
      </c>
      <c r="AL53" s="179">
        <f>'Investment Scenario'!AL54</f>
        <v>0</v>
      </c>
      <c r="AM53" s="179">
        <f>'Investment Scenario'!AM54</f>
        <v>0</v>
      </c>
      <c r="AN53" s="179">
        <f>'Investment Scenario'!AN54</f>
        <v>0</v>
      </c>
      <c r="AO53" s="179">
        <f>'Investment Scenario'!AO54</f>
        <v>0</v>
      </c>
      <c r="AP53" s="179">
        <f>'Investment Scenario'!AP54</f>
        <v>0</v>
      </c>
      <c r="AQ53" s="179">
        <f>'Investment Scenario'!AQ54</f>
        <v>0</v>
      </c>
      <c r="AR53" s="156"/>
    </row>
    <row r="54" spans="1:44" x14ac:dyDescent="0.25">
      <c r="A54" s="180" t="s">
        <v>70</v>
      </c>
      <c r="B54" s="156"/>
      <c r="C54" s="156"/>
      <c r="D54" s="168"/>
      <c r="E54" s="179">
        <f>'Investment Scenario'!E55</f>
        <v>0</v>
      </c>
      <c r="F54" s="179">
        <f>'Investment Scenario'!F55</f>
        <v>0</v>
      </c>
      <c r="G54" s="179">
        <f>'Investment Scenario'!G55</f>
        <v>0</v>
      </c>
      <c r="H54" s="179">
        <f>'Investment Scenario'!H55</f>
        <v>0</v>
      </c>
      <c r="I54" s="179">
        <f>'Investment Scenario'!I55</f>
        <v>0</v>
      </c>
      <c r="J54" s="179">
        <f>'Investment Scenario'!J55</f>
        <v>0</v>
      </c>
      <c r="K54" s="179">
        <f>'Investment Scenario'!K55</f>
        <v>0</v>
      </c>
      <c r="L54" s="179">
        <f>'Investment Scenario'!L55</f>
        <v>0</v>
      </c>
      <c r="M54" s="179">
        <f>'Investment Scenario'!M55</f>
        <v>0</v>
      </c>
      <c r="N54" s="179">
        <f>'Investment Scenario'!N55</f>
        <v>0</v>
      </c>
      <c r="O54" s="179">
        <f>'Investment Scenario'!O55</f>
        <v>0</v>
      </c>
      <c r="P54" s="179">
        <f>'Investment Scenario'!P55</f>
        <v>0</v>
      </c>
      <c r="Q54" s="179">
        <f>'Investment Scenario'!Q55</f>
        <v>0</v>
      </c>
      <c r="R54" s="179">
        <f>'Investment Scenario'!R55</f>
        <v>0</v>
      </c>
      <c r="S54" s="179">
        <f>'Investment Scenario'!S55</f>
        <v>0</v>
      </c>
      <c r="T54" s="179">
        <f>'Investment Scenario'!T55</f>
        <v>0</v>
      </c>
      <c r="U54" s="179">
        <f>'Investment Scenario'!U55</f>
        <v>0</v>
      </c>
      <c r="V54" s="179">
        <f>'Investment Scenario'!V55</f>
        <v>0</v>
      </c>
      <c r="W54" s="179">
        <f>'Investment Scenario'!W55</f>
        <v>0</v>
      </c>
      <c r="X54" s="179">
        <f>'Investment Scenario'!X55</f>
        <v>0</v>
      </c>
      <c r="Y54" s="179">
        <f>'Investment Scenario'!Y55</f>
        <v>0</v>
      </c>
      <c r="Z54" s="179">
        <f>'Investment Scenario'!Z55</f>
        <v>0</v>
      </c>
      <c r="AA54" s="179">
        <f>'Investment Scenario'!AA55</f>
        <v>0</v>
      </c>
      <c r="AB54" s="179">
        <f>'Investment Scenario'!AB55</f>
        <v>0</v>
      </c>
      <c r="AC54" s="179">
        <f>'Investment Scenario'!AC55</f>
        <v>0</v>
      </c>
      <c r="AD54" s="179">
        <f>'Investment Scenario'!AD55</f>
        <v>0</v>
      </c>
      <c r="AE54" s="179">
        <f>'Investment Scenario'!AE55</f>
        <v>0</v>
      </c>
      <c r="AF54" s="179">
        <f>'Investment Scenario'!AF55</f>
        <v>0</v>
      </c>
      <c r="AG54" s="179">
        <f>'Investment Scenario'!AG55</f>
        <v>0</v>
      </c>
      <c r="AH54" s="179">
        <f>'Investment Scenario'!AH55</f>
        <v>0</v>
      </c>
      <c r="AI54" s="179">
        <f>'Investment Scenario'!AI55</f>
        <v>0</v>
      </c>
      <c r="AJ54" s="179">
        <f>'Investment Scenario'!AJ55</f>
        <v>0</v>
      </c>
      <c r="AK54" s="179">
        <f>'Investment Scenario'!AK55</f>
        <v>0</v>
      </c>
      <c r="AL54" s="179">
        <f>'Investment Scenario'!AL55</f>
        <v>0</v>
      </c>
      <c r="AM54" s="179">
        <f>'Investment Scenario'!AM55</f>
        <v>0</v>
      </c>
      <c r="AN54" s="179">
        <f>'Investment Scenario'!AN55</f>
        <v>0</v>
      </c>
      <c r="AO54" s="179">
        <f>'Investment Scenario'!AO55</f>
        <v>0</v>
      </c>
      <c r="AP54" s="179">
        <f>'Investment Scenario'!AP55</f>
        <v>0</v>
      </c>
      <c r="AQ54" s="179">
        <f>'Investment Scenario'!AQ55</f>
        <v>0</v>
      </c>
      <c r="AR54" s="156"/>
    </row>
    <row r="55" spans="1:44" x14ac:dyDescent="0.25">
      <c r="A55" s="180" t="s">
        <v>71</v>
      </c>
      <c r="B55" s="156"/>
      <c r="C55" s="156"/>
      <c r="D55" s="168"/>
      <c r="E55" s="179" t="str">
        <f>'Investment Scenario'!E56</f>
        <v/>
      </c>
      <c r="F55" s="179" t="str">
        <f>'Investment Scenario'!F56</f>
        <v/>
      </c>
      <c r="G55" s="182" t="str">
        <f t="shared" ref="G55:AQ55" si="4">IFERROR(G53/G54,"")</f>
        <v/>
      </c>
      <c r="H55" s="182" t="str">
        <f t="shared" si="4"/>
        <v/>
      </c>
      <c r="I55" s="182" t="str">
        <f t="shared" si="4"/>
        <v/>
      </c>
      <c r="J55" s="182" t="str">
        <f t="shared" si="4"/>
        <v/>
      </c>
      <c r="K55" s="182" t="str">
        <f t="shared" si="4"/>
        <v/>
      </c>
      <c r="L55" s="182" t="str">
        <f t="shared" si="4"/>
        <v/>
      </c>
      <c r="M55" s="182" t="str">
        <f t="shared" si="4"/>
        <v/>
      </c>
      <c r="N55" s="182" t="str">
        <f t="shared" si="4"/>
        <v/>
      </c>
      <c r="O55" s="182" t="str">
        <f t="shared" si="4"/>
        <v/>
      </c>
      <c r="P55" s="182" t="str">
        <f t="shared" si="4"/>
        <v/>
      </c>
      <c r="Q55" s="182" t="str">
        <f t="shared" si="4"/>
        <v/>
      </c>
      <c r="R55" s="182" t="str">
        <f t="shared" si="4"/>
        <v/>
      </c>
      <c r="S55" s="182" t="str">
        <f t="shared" si="4"/>
        <v/>
      </c>
      <c r="T55" s="182" t="str">
        <f t="shared" si="4"/>
        <v/>
      </c>
      <c r="U55" s="182" t="str">
        <f t="shared" si="4"/>
        <v/>
      </c>
      <c r="V55" s="182" t="str">
        <f t="shared" si="4"/>
        <v/>
      </c>
      <c r="W55" s="182" t="str">
        <f t="shared" si="4"/>
        <v/>
      </c>
      <c r="X55" s="182" t="str">
        <f t="shared" si="4"/>
        <v/>
      </c>
      <c r="Y55" s="182" t="str">
        <f t="shared" si="4"/>
        <v/>
      </c>
      <c r="Z55" s="182" t="str">
        <f t="shared" si="4"/>
        <v/>
      </c>
      <c r="AA55" s="182" t="str">
        <f t="shared" si="4"/>
        <v/>
      </c>
      <c r="AB55" s="182" t="str">
        <f t="shared" si="4"/>
        <v/>
      </c>
      <c r="AC55" s="182" t="str">
        <f t="shared" si="4"/>
        <v/>
      </c>
      <c r="AD55" s="182" t="str">
        <f t="shared" si="4"/>
        <v/>
      </c>
      <c r="AE55" s="182" t="str">
        <f t="shared" si="4"/>
        <v/>
      </c>
      <c r="AF55" s="182" t="str">
        <f t="shared" si="4"/>
        <v/>
      </c>
      <c r="AG55" s="182" t="str">
        <f t="shared" si="4"/>
        <v/>
      </c>
      <c r="AH55" s="182" t="str">
        <f t="shared" si="4"/>
        <v/>
      </c>
      <c r="AI55" s="182" t="str">
        <f t="shared" si="4"/>
        <v/>
      </c>
      <c r="AJ55" s="182" t="str">
        <f t="shared" si="4"/>
        <v/>
      </c>
      <c r="AK55" s="182" t="str">
        <f t="shared" si="4"/>
        <v/>
      </c>
      <c r="AL55" s="182" t="str">
        <f t="shared" si="4"/>
        <v/>
      </c>
      <c r="AM55" s="182" t="str">
        <f t="shared" si="4"/>
        <v/>
      </c>
      <c r="AN55" s="182" t="str">
        <f t="shared" si="4"/>
        <v/>
      </c>
      <c r="AO55" s="182" t="str">
        <f t="shared" si="4"/>
        <v/>
      </c>
      <c r="AP55" s="182" t="str">
        <f t="shared" si="4"/>
        <v/>
      </c>
      <c r="AQ55" s="182" t="str">
        <f t="shared" si="4"/>
        <v/>
      </c>
      <c r="AR55" s="156"/>
    </row>
    <row r="56" spans="1:44" x14ac:dyDescent="0.25">
      <c r="A56" s="183" t="s">
        <v>73</v>
      </c>
      <c r="B56" s="159">
        <f>'Investment Scenario'!B57</f>
        <v>0</v>
      </c>
      <c r="C56" s="178">
        <f>'Investment Scenario'!C57</f>
        <v>0</v>
      </c>
      <c r="D56" s="168"/>
      <c r="E56" s="179">
        <f>'Investment Scenario'!E57</f>
        <v>0</v>
      </c>
      <c r="F56" s="179">
        <f>'Investment Scenario'!F57</f>
        <v>0</v>
      </c>
      <c r="G56" s="179">
        <f>'Investment Scenario'!G57</f>
        <v>0</v>
      </c>
      <c r="H56" s="179">
        <f>'Investment Scenario'!H57</f>
        <v>0</v>
      </c>
      <c r="I56" s="179">
        <f>'Investment Scenario'!I57</f>
        <v>0</v>
      </c>
      <c r="J56" s="179">
        <f>'Investment Scenario'!J57</f>
        <v>0</v>
      </c>
      <c r="K56" s="179">
        <f>'Investment Scenario'!K57</f>
        <v>0</v>
      </c>
      <c r="L56" s="179">
        <f>'Investment Scenario'!L57</f>
        <v>0</v>
      </c>
      <c r="M56" s="179">
        <f>'Investment Scenario'!M57</f>
        <v>0</v>
      </c>
      <c r="N56" s="179">
        <f>'Investment Scenario'!N57</f>
        <v>0</v>
      </c>
      <c r="O56" s="179">
        <f>'Investment Scenario'!O57</f>
        <v>0</v>
      </c>
      <c r="P56" s="179">
        <f>'Investment Scenario'!P57</f>
        <v>0</v>
      </c>
      <c r="Q56" s="179">
        <f>'Investment Scenario'!Q57</f>
        <v>0</v>
      </c>
      <c r="R56" s="179">
        <f>'Investment Scenario'!R57</f>
        <v>0</v>
      </c>
      <c r="S56" s="179">
        <f>'Investment Scenario'!S57</f>
        <v>0</v>
      </c>
      <c r="T56" s="179">
        <f>'Investment Scenario'!T57</f>
        <v>0</v>
      </c>
      <c r="U56" s="179">
        <f>'Investment Scenario'!U57</f>
        <v>0</v>
      </c>
      <c r="V56" s="179">
        <f>'Investment Scenario'!V57</f>
        <v>0</v>
      </c>
      <c r="W56" s="179">
        <f>'Investment Scenario'!W57</f>
        <v>0</v>
      </c>
      <c r="X56" s="179">
        <f>'Investment Scenario'!X57</f>
        <v>0</v>
      </c>
      <c r="Y56" s="179">
        <f>'Investment Scenario'!Y57</f>
        <v>0</v>
      </c>
      <c r="Z56" s="179">
        <f>'Investment Scenario'!Z57</f>
        <v>0</v>
      </c>
      <c r="AA56" s="179">
        <f>'Investment Scenario'!AA57</f>
        <v>0</v>
      </c>
      <c r="AB56" s="179">
        <f>'Investment Scenario'!AB57</f>
        <v>0</v>
      </c>
      <c r="AC56" s="179">
        <f>'Investment Scenario'!AC57</f>
        <v>0</v>
      </c>
      <c r="AD56" s="179">
        <f>'Investment Scenario'!AD57</f>
        <v>0</v>
      </c>
      <c r="AE56" s="179">
        <f>'Investment Scenario'!AE57</f>
        <v>0</v>
      </c>
      <c r="AF56" s="179">
        <f>'Investment Scenario'!AF57</f>
        <v>0</v>
      </c>
      <c r="AG56" s="179">
        <f>'Investment Scenario'!AG57</f>
        <v>0</v>
      </c>
      <c r="AH56" s="179">
        <f>'Investment Scenario'!AH57</f>
        <v>0</v>
      </c>
      <c r="AI56" s="179">
        <f>'Investment Scenario'!AI57</f>
        <v>0</v>
      </c>
      <c r="AJ56" s="179">
        <f>'Investment Scenario'!AJ57</f>
        <v>0</v>
      </c>
      <c r="AK56" s="179">
        <f>'Investment Scenario'!AK57</f>
        <v>0</v>
      </c>
      <c r="AL56" s="179">
        <f>'Investment Scenario'!AL57</f>
        <v>0</v>
      </c>
      <c r="AM56" s="179">
        <f>'Investment Scenario'!AM57</f>
        <v>0</v>
      </c>
      <c r="AN56" s="179">
        <f>'Investment Scenario'!AN57</f>
        <v>0</v>
      </c>
      <c r="AO56" s="179">
        <f>'Investment Scenario'!AO57</f>
        <v>0</v>
      </c>
      <c r="AP56" s="179">
        <f>'Investment Scenario'!AP57</f>
        <v>0</v>
      </c>
      <c r="AQ56" s="179">
        <f>'Investment Scenario'!AQ57</f>
        <v>0</v>
      </c>
      <c r="AR56" s="156"/>
    </row>
    <row r="57" spans="1:44" x14ac:dyDescent="0.25">
      <c r="A57" s="180" t="s">
        <v>74</v>
      </c>
      <c r="B57" s="156"/>
      <c r="C57" s="156"/>
      <c r="D57" s="168"/>
      <c r="E57" s="179">
        <f>'Investment Scenario'!E58</f>
        <v>0</v>
      </c>
      <c r="F57" s="179">
        <f>'Investment Scenario'!F58</f>
        <v>0</v>
      </c>
      <c r="G57" s="179">
        <f>'Investment Scenario'!G58</f>
        <v>0</v>
      </c>
      <c r="H57" s="179">
        <f>'Investment Scenario'!H58</f>
        <v>0</v>
      </c>
      <c r="I57" s="179">
        <f>'Investment Scenario'!I58</f>
        <v>0</v>
      </c>
      <c r="J57" s="179">
        <f>'Investment Scenario'!J58</f>
        <v>0</v>
      </c>
      <c r="K57" s="179">
        <f>'Investment Scenario'!K58</f>
        <v>0</v>
      </c>
      <c r="L57" s="179">
        <f>'Investment Scenario'!L58</f>
        <v>0</v>
      </c>
      <c r="M57" s="179">
        <f>'Investment Scenario'!M58</f>
        <v>0</v>
      </c>
      <c r="N57" s="179">
        <f>'Investment Scenario'!N58</f>
        <v>0</v>
      </c>
      <c r="O57" s="179">
        <f>'Investment Scenario'!O58</f>
        <v>0</v>
      </c>
      <c r="P57" s="179">
        <f>'Investment Scenario'!P58</f>
        <v>0</v>
      </c>
      <c r="Q57" s="179">
        <f>'Investment Scenario'!Q58</f>
        <v>0</v>
      </c>
      <c r="R57" s="179">
        <f>'Investment Scenario'!R58</f>
        <v>0</v>
      </c>
      <c r="S57" s="179">
        <f>'Investment Scenario'!S58</f>
        <v>0</v>
      </c>
      <c r="T57" s="179">
        <f>'Investment Scenario'!T58</f>
        <v>0</v>
      </c>
      <c r="U57" s="179">
        <f>'Investment Scenario'!U58</f>
        <v>0</v>
      </c>
      <c r="V57" s="179">
        <f>'Investment Scenario'!V58</f>
        <v>0</v>
      </c>
      <c r="W57" s="179">
        <f>'Investment Scenario'!W58</f>
        <v>0</v>
      </c>
      <c r="X57" s="179">
        <f>'Investment Scenario'!X58</f>
        <v>0</v>
      </c>
      <c r="Y57" s="179">
        <f>'Investment Scenario'!Y58</f>
        <v>0</v>
      </c>
      <c r="Z57" s="179">
        <f>'Investment Scenario'!Z58</f>
        <v>0</v>
      </c>
      <c r="AA57" s="179">
        <f>'Investment Scenario'!AA58</f>
        <v>0</v>
      </c>
      <c r="AB57" s="179">
        <f>'Investment Scenario'!AB58</f>
        <v>0</v>
      </c>
      <c r="AC57" s="179">
        <f>'Investment Scenario'!AC58</f>
        <v>0</v>
      </c>
      <c r="AD57" s="179">
        <f>'Investment Scenario'!AD58</f>
        <v>0</v>
      </c>
      <c r="AE57" s="179">
        <f>'Investment Scenario'!AE58</f>
        <v>0</v>
      </c>
      <c r="AF57" s="179">
        <f>'Investment Scenario'!AF58</f>
        <v>0</v>
      </c>
      <c r="AG57" s="179">
        <f>'Investment Scenario'!AG58</f>
        <v>0</v>
      </c>
      <c r="AH57" s="179">
        <f>'Investment Scenario'!AH58</f>
        <v>0</v>
      </c>
      <c r="AI57" s="179">
        <f>'Investment Scenario'!AI58</f>
        <v>0</v>
      </c>
      <c r="AJ57" s="179">
        <f>'Investment Scenario'!AJ58</f>
        <v>0</v>
      </c>
      <c r="AK57" s="179">
        <f>'Investment Scenario'!AK58</f>
        <v>0</v>
      </c>
      <c r="AL57" s="179">
        <f>'Investment Scenario'!AL58</f>
        <v>0</v>
      </c>
      <c r="AM57" s="179">
        <f>'Investment Scenario'!AM58</f>
        <v>0</v>
      </c>
      <c r="AN57" s="179">
        <f>'Investment Scenario'!AN58</f>
        <v>0</v>
      </c>
      <c r="AO57" s="179">
        <f>'Investment Scenario'!AO58</f>
        <v>0</v>
      </c>
      <c r="AP57" s="179">
        <f>'Investment Scenario'!AP58</f>
        <v>0</v>
      </c>
      <c r="AQ57" s="179">
        <f>'Investment Scenario'!AQ58</f>
        <v>0</v>
      </c>
      <c r="AR57" s="156"/>
    </row>
    <row r="58" spans="1:44" x14ac:dyDescent="0.25">
      <c r="A58" s="180" t="s">
        <v>75</v>
      </c>
      <c r="B58" s="156"/>
      <c r="C58" s="156"/>
      <c r="D58" s="168"/>
      <c r="E58" s="179" t="str">
        <f>'Investment Scenario'!E59</f>
        <v/>
      </c>
      <c r="F58" s="179" t="str">
        <f>'Investment Scenario'!F59</f>
        <v/>
      </c>
      <c r="G58" s="182" t="str">
        <f t="shared" ref="G58:AQ58" si="5">IFERROR(G56/G57,"")</f>
        <v/>
      </c>
      <c r="H58" s="182" t="str">
        <f t="shared" si="5"/>
        <v/>
      </c>
      <c r="I58" s="182" t="str">
        <f t="shared" si="5"/>
        <v/>
      </c>
      <c r="J58" s="182" t="str">
        <f t="shared" si="5"/>
        <v/>
      </c>
      <c r="K58" s="182" t="str">
        <f t="shared" si="5"/>
        <v/>
      </c>
      <c r="L58" s="182" t="str">
        <f t="shared" si="5"/>
        <v/>
      </c>
      <c r="M58" s="182" t="str">
        <f t="shared" si="5"/>
        <v/>
      </c>
      <c r="N58" s="182" t="str">
        <f t="shared" si="5"/>
        <v/>
      </c>
      <c r="O58" s="182" t="str">
        <f t="shared" si="5"/>
        <v/>
      </c>
      <c r="P58" s="182" t="str">
        <f t="shared" si="5"/>
        <v/>
      </c>
      <c r="Q58" s="182" t="str">
        <f t="shared" si="5"/>
        <v/>
      </c>
      <c r="R58" s="182" t="str">
        <f t="shared" si="5"/>
        <v/>
      </c>
      <c r="S58" s="182" t="str">
        <f t="shared" si="5"/>
        <v/>
      </c>
      <c r="T58" s="182" t="str">
        <f t="shared" si="5"/>
        <v/>
      </c>
      <c r="U58" s="182" t="str">
        <f t="shared" si="5"/>
        <v/>
      </c>
      <c r="V58" s="182" t="str">
        <f t="shared" si="5"/>
        <v/>
      </c>
      <c r="W58" s="182" t="str">
        <f t="shared" si="5"/>
        <v/>
      </c>
      <c r="X58" s="182" t="str">
        <f t="shared" si="5"/>
        <v/>
      </c>
      <c r="Y58" s="182" t="str">
        <f t="shared" si="5"/>
        <v/>
      </c>
      <c r="Z58" s="182" t="str">
        <f t="shared" si="5"/>
        <v/>
      </c>
      <c r="AA58" s="182" t="str">
        <f t="shared" si="5"/>
        <v/>
      </c>
      <c r="AB58" s="182" t="str">
        <f t="shared" si="5"/>
        <v/>
      </c>
      <c r="AC58" s="182" t="str">
        <f t="shared" si="5"/>
        <v/>
      </c>
      <c r="AD58" s="182" t="str">
        <f t="shared" si="5"/>
        <v/>
      </c>
      <c r="AE58" s="182" t="str">
        <f t="shared" si="5"/>
        <v/>
      </c>
      <c r="AF58" s="182" t="str">
        <f t="shared" si="5"/>
        <v/>
      </c>
      <c r="AG58" s="182" t="str">
        <f t="shared" si="5"/>
        <v/>
      </c>
      <c r="AH58" s="182" t="str">
        <f t="shared" si="5"/>
        <v/>
      </c>
      <c r="AI58" s="182" t="str">
        <f t="shared" si="5"/>
        <v/>
      </c>
      <c r="AJ58" s="182" t="str">
        <f t="shared" si="5"/>
        <v/>
      </c>
      <c r="AK58" s="182" t="str">
        <f t="shared" si="5"/>
        <v/>
      </c>
      <c r="AL58" s="182" t="str">
        <f t="shared" si="5"/>
        <v/>
      </c>
      <c r="AM58" s="182" t="str">
        <f t="shared" si="5"/>
        <v/>
      </c>
      <c r="AN58" s="182" t="str">
        <f t="shared" si="5"/>
        <v/>
      </c>
      <c r="AO58" s="182" t="str">
        <f t="shared" si="5"/>
        <v/>
      </c>
      <c r="AP58" s="182" t="str">
        <f t="shared" si="5"/>
        <v/>
      </c>
      <c r="AQ58" s="182" t="str">
        <f t="shared" si="5"/>
        <v/>
      </c>
      <c r="AR58" s="156"/>
    </row>
    <row r="59" spans="1:44" x14ac:dyDescent="0.25">
      <c r="A59" s="228" t="s">
        <v>76</v>
      </c>
      <c r="B59" s="159">
        <f>'Investment Scenario'!B60</f>
        <v>0</v>
      </c>
      <c r="C59" s="156"/>
      <c r="D59" s="168"/>
      <c r="E59" s="179">
        <f>'Investment Scenario'!E60</f>
        <v>0</v>
      </c>
      <c r="F59" s="179">
        <f>'Investment Scenario'!F60</f>
        <v>0</v>
      </c>
      <c r="G59" s="179">
        <f>'Investment Scenario'!G60</f>
        <v>0</v>
      </c>
      <c r="H59" s="179">
        <f>'Investment Scenario'!H60</f>
        <v>0</v>
      </c>
      <c r="I59" s="179">
        <f>'Investment Scenario'!I60</f>
        <v>0</v>
      </c>
      <c r="J59" s="179">
        <f>'Investment Scenario'!J60</f>
        <v>0</v>
      </c>
      <c r="K59" s="179">
        <f>'Investment Scenario'!K60</f>
        <v>0</v>
      </c>
      <c r="L59" s="179">
        <f>'Investment Scenario'!L60</f>
        <v>0</v>
      </c>
      <c r="M59" s="179">
        <f>'Investment Scenario'!M60</f>
        <v>0</v>
      </c>
      <c r="N59" s="179">
        <f>'Investment Scenario'!N60</f>
        <v>0</v>
      </c>
      <c r="O59" s="179">
        <f>'Investment Scenario'!O60</f>
        <v>0</v>
      </c>
      <c r="P59" s="179">
        <f>'Investment Scenario'!P60</f>
        <v>0</v>
      </c>
      <c r="Q59" s="179">
        <f>'Investment Scenario'!Q60</f>
        <v>0</v>
      </c>
      <c r="R59" s="179">
        <f>'Investment Scenario'!R60</f>
        <v>0</v>
      </c>
      <c r="S59" s="179">
        <f>'Investment Scenario'!S60</f>
        <v>0</v>
      </c>
      <c r="T59" s="179">
        <f>'Investment Scenario'!T60</f>
        <v>0</v>
      </c>
      <c r="U59" s="179">
        <f>'Investment Scenario'!U60</f>
        <v>0</v>
      </c>
      <c r="V59" s="179">
        <f>'Investment Scenario'!V60</f>
        <v>0</v>
      </c>
      <c r="W59" s="179">
        <f>'Investment Scenario'!W60</f>
        <v>0</v>
      </c>
      <c r="X59" s="179">
        <f>'Investment Scenario'!X60</f>
        <v>0</v>
      </c>
      <c r="Y59" s="179">
        <f>'Investment Scenario'!Y60</f>
        <v>0</v>
      </c>
      <c r="Z59" s="179">
        <f>'Investment Scenario'!Z60</f>
        <v>0</v>
      </c>
      <c r="AA59" s="179">
        <f>'Investment Scenario'!AA60</f>
        <v>0</v>
      </c>
      <c r="AB59" s="179">
        <f>'Investment Scenario'!AB60</f>
        <v>0</v>
      </c>
      <c r="AC59" s="179">
        <f>'Investment Scenario'!AC60</f>
        <v>0</v>
      </c>
      <c r="AD59" s="179">
        <f>'Investment Scenario'!AD60</f>
        <v>0</v>
      </c>
      <c r="AE59" s="179">
        <f>'Investment Scenario'!AE60</f>
        <v>0</v>
      </c>
      <c r="AF59" s="179">
        <f>'Investment Scenario'!AF60</f>
        <v>0</v>
      </c>
      <c r="AG59" s="179">
        <f>'Investment Scenario'!AG60</f>
        <v>0</v>
      </c>
      <c r="AH59" s="179">
        <f>'Investment Scenario'!AH60</f>
        <v>0</v>
      </c>
      <c r="AI59" s="179">
        <f>'Investment Scenario'!AI60</f>
        <v>0</v>
      </c>
      <c r="AJ59" s="179">
        <f>'Investment Scenario'!AJ60</f>
        <v>0</v>
      </c>
      <c r="AK59" s="179">
        <f>'Investment Scenario'!AK60</f>
        <v>0</v>
      </c>
      <c r="AL59" s="179">
        <f>'Investment Scenario'!AL60</f>
        <v>0</v>
      </c>
      <c r="AM59" s="179">
        <f>'Investment Scenario'!AM60</f>
        <v>0</v>
      </c>
      <c r="AN59" s="179">
        <f>'Investment Scenario'!AN60</f>
        <v>0</v>
      </c>
      <c r="AO59" s="179">
        <f>'Investment Scenario'!AO60</f>
        <v>0</v>
      </c>
      <c r="AP59" s="179">
        <f>'Investment Scenario'!AP60</f>
        <v>0</v>
      </c>
      <c r="AQ59" s="179">
        <f>'Investment Scenario'!AQ60</f>
        <v>0</v>
      </c>
      <c r="AR59" s="156"/>
    </row>
    <row r="60" spans="1:44" x14ac:dyDescent="0.25">
      <c r="A60" s="228" t="s">
        <v>142</v>
      </c>
      <c r="C60" s="156"/>
      <c r="D60" s="168"/>
      <c r="E60" s="179">
        <f>'Investment Scenario'!E61</f>
        <v>0</v>
      </c>
      <c r="F60" s="179">
        <f>'Investment Scenario'!F61</f>
        <v>0</v>
      </c>
      <c r="G60" s="179">
        <f>'Investment Scenario'!G61</f>
        <v>0</v>
      </c>
      <c r="H60" s="179">
        <f>'Investment Scenario'!H61</f>
        <v>0</v>
      </c>
      <c r="I60" s="179">
        <f>'Investment Scenario'!I61</f>
        <v>0</v>
      </c>
      <c r="J60" s="179">
        <f>'Investment Scenario'!J61</f>
        <v>0</v>
      </c>
      <c r="K60" s="179">
        <f>'Investment Scenario'!K61</f>
        <v>0</v>
      </c>
      <c r="L60" s="179">
        <f>'Investment Scenario'!L61</f>
        <v>0</v>
      </c>
      <c r="M60" s="179">
        <f>'Investment Scenario'!M61</f>
        <v>0</v>
      </c>
      <c r="N60" s="179">
        <f>'Investment Scenario'!N61</f>
        <v>0</v>
      </c>
      <c r="O60" s="179">
        <f>'Investment Scenario'!O61</f>
        <v>0</v>
      </c>
      <c r="P60" s="179">
        <f>'Investment Scenario'!P61</f>
        <v>0</v>
      </c>
      <c r="Q60" s="179">
        <f>'Investment Scenario'!Q61</f>
        <v>0</v>
      </c>
      <c r="R60" s="179">
        <f>'Investment Scenario'!R61</f>
        <v>0</v>
      </c>
      <c r="S60" s="179">
        <f>'Investment Scenario'!S61</f>
        <v>0</v>
      </c>
      <c r="T60" s="179">
        <f>'Investment Scenario'!T61</f>
        <v>0</v>
      </c>
      <c r="U60" s="179">
        <f>'Investment Scenario'!U61</f>
        <v>0</v>
      </c>
      <c r="V60" s="179">
        <f>'Investment Scenario'!V61</f>
        <v>0</v>
      </c>
      <c r="W60" s="179">
        <f>'Investment Scenario'!W61</f>
        <v>0</v>
      </c>
      <c r="X60" s="179">
        <f>'Investment Scenario'!X61</f>
        <v>0</v>
      </c>
      <c r="Y60" s="179">
        <f>'Investment Scenario'!Y61</f>
        <v>0</v>
      </c>
      <c r="Z60" s="179">
        <f>'Investment Scenario'!Z61</f>
        <v>0</v>
      </c>
      <c r="AA60" s="179">
        <f>'Investment Scenario'!AA61</f>
        <v>0</v>
      </c>
      <c r="AB60" s="179">
        <f>'Investment Scenario'!AB61</f>
        <v>0</v>
      </c>
      <c r="AC60" s="179">
        <f>'Investment Scenario'!AC61</f>
        <v>0</v>
      </c>
      <c r="AD60" s="179">
        <f>'Investment Scenario'!AD61</f>
        <v>0</v>
      </c>
      <c r="AE60" s="179">
        <f>'Investment Scenario'!AE61</f>
        <v>0</v>
      </c>
      <c r="AF60" s="179">
        <f>'Investment Scenario'!AF61</f>
        <v>0</v>
      </c>
      <c r="AG60" s="179">
        <f>'Investment Scenario'!AG61</f>
        <v>0</v>
      </c>
      <c r="AH60" s="179">
        <f>'Investment Scenario'!AH61</f>
        <v>0</v>
      </c>
      <c r="AI60" s="179">
        <f>'Investment Scenario'!AI61</f>
        <v>0</v>
      </c>
      <c r="AJ60" s="179">
        <f>'Investment Scenario'!AJ61</f>
        <v>0</v>
      </c>
      <c r="AK60" s="179">
        <f>'Investment Scenario'!AK61</f>
        <v>0</v>
      </c>
      <c r="AL60" s="179">
        <f>'Investment Scenario'!AL61</f>
        <v>0</v>
      </c>
      <c r="AM60" s="179">
        <f>'Investment Scenario'!AM61</f>
        <v>0</v>
      </c>
      <c r="AN60" s="179">
        <f>'Investment Scenario'!AN61</f>
        <v>0</v>
      </c>
      <c r="AO60" s="179">
        <f>'Investment Scenario'!AO61</f>
        <v>0</v>
      </c>
      <c r="AP60" s="179">
        <f>'Investment Scenario'!AP61</f>
        <v>0</v>
      </c>
      <c r="AQ60" s="179">
        <f>'Investment Scenario'!AQ61</f>
        <v>0</v>
      </c>
      <c r="AR60" s="156"/>
    </row>
    <row r="61" spans="1:44" x14ac:dyDescent="0.25">
      <c r="A61" s="149" t="s">
        <v>151</v>
      </c>
      <c r="C61" s="156"/>
      <c r="D61" s="168"/>
      <c r="E61" s="179">
        <f>'Investment Scenario'!E62</f>
        <v>0</v>
      </c>
      <c r="F61" s="179">
        <f>'Investment Scenario'!F62</f>
        <v>0</v>
      </c>
      <c r="G61" s="179">
        <f>'Investment Scenario'!G62</f>
        <v>0</v>
      </c>
      <c r="H61" s="179">
        <f>'Investment Scenario'!H62</f>
        <v>0</v>
      </c>
      <c r="I61" s="179">
        <f>'Investment Scenario'!I62</f>
        <v>0</v>
      </c>
      <c r="J61" s="179">
        <f>'Investment Scenario'!J62</f>
        <v>0</v>
      </c>
      <c r="K61" s="179">
        <f>'Investment Scenario'!K62</f>
        <v>0</v>
      </c>
      <c r="L61" s="179">
        <f>'Investment Scenario'!L62</f>
        <v>0</v>
      </c>
      <c r="M61" s="179">
        <f>'Investment Scenario'!M62</f>
        <v>0</v>
      </c>
      <c r="N61" s="179">
        <f>'Investment Scenario'!N62</f>
        <v>0</v>
      </c>
      <c r="O61" s="179">
        <f>'Investment Scenario'!O62</f>
        <v>0</v>
      </c>
      <c r="P61" s="179">
        <f>'Investment Scenario'!P62</f>
        <v>0</v>
      </c>
      <c r="Q61" s="179">
        <f>'Investment Scenario'!Q62</f>
        <v>0</v>
      </c>
      <c r="R61" s="179">
        <f>'Investment Scenario'!R62</f>
        <v>0</v>
      </c>
      <c r="S61" s="179">
        <f>'Investment Scenario'!S62</f>
        <v>0</v>
      </c>
      <c r="T61" s="179">
        <f>'Investment Scenario'!T62</f>
        <v>0</v>
      </c>
      <c r="U61" s="179">
        <f>'Investment Scenario'!U62</f>
        <v>0</v>
      </c>
      <c r="V61" s="179">
        <f>'Investment Scenario'!V62</f>
        <v>0</v>
      </c>
      <c r="W61" s="179">
        <f>'Investment Scenario'!W62</f>
        <v>0</v>
      </c>
      <c r="X61" s="179">
        <f>'Investment Scenario'!X62</f>
        <v>0</v>
      </c>
      <c r="Y61" s="179">
        <f>'Investment Scenario'!Y62</f>
        <v>0</v>
      </c>
      <c r="Z61" s="179">
        <f>'Investment Scenario'!Z62</f>
        <v>0</v>
      </c>
      <c r="AA61" s="179">
        <f>'Investment Scenario'!AA62</f>
        <v>0</v>
      </c>
      <c r="AB61" s="179">
        <f>'Investment Scenario'!AB62</f>
        <v>0</v>
      </c>
      <c r="AC61" s="179">
        <f>'Investment Scenario'!AC62</f>
        <v>0</v>
      </c>
      <c r="AD61" s="179">
        <f>'Investment Scenario'!AD62</f>
        <v>0</v>
      </c>
      <c r="AE61" s="179">
        <f>'Investment Scenario'!AE62</f>
        <v>0</v>
      </c>
      <c r="AF61" s="179">
        <f>'Investment Scenario'!AF62</f>
        <v>0</v>
      </c>
      <c r="AG61" s="179">
        <f>'Investment Scenario'!AG62</f>
        <v>0</v>
      </c>
      <c r="AH61" s="179">
        <f>'Investment Scenario'!AH62</f>
        <v>0</v>
      </c>
      <c r="AI61" s="179">
        <f>'Investment Scenario'!AI62</f>
        <v>0</v>
      </c>
      <c r="AJ61" s="179">
        <f>'Investment Scenario'!AJ62</f>
        <v>0</v>
      </c>
      <c r="AK61" s="179">
        <f>'Investment Scenario'!AK62</f>
        <v>0</v>
      </c>
      <c r="AL61" s="179">
        <f>'Investment Scenario'!AL62</f>
        <v>0</v>
      </c>
      <c r="AM61" s="179">
        <f>'Investment Scenario'!AM62</f>
        <v>0</v>
      </c>
      <c r="AN61" s="179">
        <f>'Investment Scenario'!AN62</f>
        <v>0</v>
      </c>
      <c r="AO61" s="179">
        <f>'Investment Scenario'!AO62</f>
        <v>0</v>
      </c>
      <c r="AP61" s="179">
        <f>'Investment Scenario'!AP62</f>
        <v>0</v>
      </c>
      <c r="AQ61" s="179">
        <f>'Investment Scenario'!AQ62</f>
        <v>0</v>
      </c>
      <c r="AR61" s="156"/>
    </row>
    <row r="62" spans="1:44" x14ac:dyDescent="0.25">
      <c r="A62" s="149" t="s">
        <v>143</v>
      </c>
      <c r="C62" s="156"/>
      <c r="D62" s="168"/>
      <c r="E62" s="179" t="str">
        <f>'Investment Scenario'!E63</f>
        <v/>
      </c>
      <c r="F62" s="179" t="str">
        <f>'Investment Scenario'!F63</f>
        <v/>
      </c>
      <c r="G62" s="179" t="str">
        <f>'Investment Scenario'!G63</f>
        <v/>
      </c>
      <c r="H62" s="179" t="str">
        <f>'Investment Scenario'!H63</f>
        <v/>
      </c>
      <c r="I62" s="179" t="str">
        <f>'Investment Scenario'!I63</f>
        <v/>
      </c>
      <c r="J62" s="179" t="str">
        <f>'Investment Scenario'!J63</f>
        <v/>
      </c>
      <c r="K62" s="179" t="str">
        <f>'Investment Scenario'!K63</f>
        <v/>
      </c>
      <c r="L62" s="179" t="str">
        <f>'Investment Scenario'!L63</f>
        <v/>
      </c>
      <c r="M62" s="179" t="str">
        <f>'Investment Scenario'!M63</f>
        <v/>
      </c>
      <c r="N62" s="179" t="str">
        <f>'Investment Scenario'!N63</f>
        <v/>
      </c>
      <c r="O62" s="179" t="str">
        <f>'Investment Scenario'!O63</f>
        <v/>
      </c>
      <c r="P62" s="179" t="str">
        <f>'Investment Scenario'!P63</f>
        <v/>
      </c>
      <c r="Q62" s="179" t="str">
        <f>'Investment Scenario'!Q63</f>
        <v/>
      </c>
      <c r="R62" s="179" t="str">
        <f>'Investment Scenario'!R63</f>
        <v/>
      </c>
      <c r="S62" s="179" t="str">
        <f>'Investment Scenario'!S63</f>
        <v/>
      </c>
      <c r="T62" s="179" t="str">
        <f>'Investment Scenario'!T63</f>
        <v/>
      </c>
      <c r="U62" s="179" t="str">
        <f>'Investment Scenario'!U63</f>
        <v/>
      </c>
      <c r="V62" s="179" t="str">
        <f>'Investment Scenario'!V63</f>
        <v/>
      </c>
      <c r="W62" s="179" t="str">
        <f>'Investment Scenario'!W63</f>
        <v/>
      </c>
      <c r="X62" s="179" t="str">
        <f>'Investment Scenario'!X63</f>
        <v/>
      </c>
      <c r="Y62" s="179" t="str">
        <f>'Investment Scenario'!Y63</f>
        <v/>
      </c>
      <c r="Z62" s="179" t="str">
        <f>'Investment Scenario'!Z63</f>
        <v/>
      </c>
      <c r="AA62" s="179" t="str">
        <f>'Investment Scenario'!AA63</f>
        <v/>
      </c>
      <c r="AB62" s="179" t="str">
        <f>'Investment Scenario'!AB63</f>
        <v/>
      </c>
      <c r="AC62" s="179" t="str">
        <f>'Investment Scenario'!AC63</f>
        <v/>
      </c>
      <c r="AD62" s="179" t="str">
        <f>'Investment Scenario'!AD63</f>
        <v/>
      </c>
      <c r="AE62" s="179" t="str">
        <f>'Investment Scenario'!AE63</f>
        <v/>
      </c>
      <c r="AF62" s="179" t="str">
        <f>'Investment Scenario'!AF63</f>
        <v/>
      </c>
      <c r="AG62" s="179" t="str">
        <f>'Investment Scenario'!AG63</f>
        <v/>
      </c>
      <c r="AH62" s="179" t="str">
        <f>'Investment Scenario'!AH63</f>
        <v/>
      </c>
      <c r="AI62" s="179" t="str">
        <f>'Investment Scenario'!AI63</f>
        <v/>
      </c>
      <c r="AJ62" s="179" t="str">
        <f>'Investment Scenario'!AJ63</f>
        <v/>
      </c>
      <c r="AK62" s="179" t="str">
        <f>'Investment Scenario'!AK63</f>
        <v/>
      </c>
      <c r="AL62" s="179" t="str">
        <f>'Investment Scenario'!AL63</f>
        <v/>
      </c>
      <c r="AM62" s="179" t="str">
        <f>'Investment Scenario'!AM63</f>
        <v/>
      </c>
      <c r="AN62" s="179" t="str">
        <f>'Investment Scenario'!AN63</f>
        <v/>
      </c>
      <c r="AO62" s="179" t="str">
        <f>'Investment Scenario'!AO63</f>
        <v/>
      </c>
      <c r="AP62" s="179" t="str">
        <f>'Investment Scenario'!AP63</f>
        <v/>
      </c>
      <c r="AQ62" s="179" t="str">
        <f>'Investment Scenario'!AQ63</f>
        <v/>
      </c>
      <c r="AR62" s="156"/>
    </row>
    <row r="63" spans="1:44" x14ac:dyDescent="0.25">
      <c r="A63" s="231" t="s">
        <v>144</v>
      </c>
      <c r="C63" s="156"/>
      <c r="D63" s="168"/>
      <c r="E63" s="179">
        <f>'Investment Scenario'!E64</f>
        <v>0</v>
      </c>
      <c r="F63" s="179">
        <f>'Investment Scenario'!F64</f>
        <v>0</v>
      </c>
      <c r="G63" s="179">
        <f>'Investment Scenario'!G64</f>
        <v>0</v>
      </c>
      <c r="H63" s="179">
        <f>'Investment Scenario'!H64</f>
        <v>0</v>
      </c>
      <c r="I63" s="179">
        <f>'Investment Scenario'!I64</f>
        <v>0</v>
      </c>
      <c r="J63" s="179">
        <f>'Investment Scenario'!J64</f>
        <v>0</v>
      </c>
      <c r="K63" s="179">
        <f>'Investment Scenario'!K64</f>
        <v>0</v>
      </c>
      <c r="L63" s="179">
        <f>'Investment Scenario'!L64</f>
        <v>0</v>
      </c>
      <c r="M63" s="179">
        <f>'Investment Scenario'!M64</f>
        <v>0</v>
      </c>
      <c r="N63" s="179">
        <f>'Investment Scenario'!N64</f>
        <v>0</v>
      </c>
      <c r="O63" s="179">
        <f>'Investment Scenario'!O64</f>
        <v>0</v>
      </c>
      <c r="P63" s="179">
        <f>'Investment Scenario'!P64</f>
        <v>0</v>
      </c>
      <c r="Q63" s="179">
        <f>'Investment Scenario'!Q64</f>
        <v>0</v>
      </c>
      <c r="R63" s="179">
        <f>'Investment Scenario'!R64</f>
        <v>0</v>
      </c>
      <c r="S63" s="179">
        <f>'Investment Scenario'!S64</f>
        <v>0</v>
      </c>
      <c r="T63" s="179">
        <f>'Investment Scenario'!T64</f>
        <v>0</v>
      </c>
      <c r="U63" s="179">
        <f>'Investment Scenario'!U64</f>
        <v>0</v>
      </c>
      <c r="V63" s="179">
        <f>'Investment Scenario'!V64</f>
        <v>0</v>
      </c>
      <c r="W63" s="179">
        <f>'Investment Scenario'!W64</f>
        <v>0</v>
      </c>
      <c r="X63" s="179">
        <f>'Investment Scenario'!X64</f>
        <v>0</v>
      </c>
      <c r="Y63" s="179">
        <f>'Investment Scenario'!Y64</f>
        <v>0</v>
      </c>
      <c r="Z63" s="179">
        <f>'Investment Scenario'!Z64</f>
        <v>0</v>
      </c>
      <c r="AA63" s="179">
        <f>'Investment Scenario'!AA64</f>
        <v>0</v>
      </c>
      <c r="AB63" s="179">
        <f>'Investment Scenario'!AB64</f>
        <v>0</v>
      </c>
      <c r="AC63" s="179">
        <f>'Investment Scenario'!AC64</f>
        <v>0</v>
      </c>
      <c r="AD63" s="179">
        <f>'Investment Scenario'!AD64</f>
        <v>0</v>
      </c>
      <c r="AE63" s="179">
        <f>'Investment Scenario'!AE64</f>
        <v>0</v>
      </c>
      <c r="AF63" s="179">
        <f>'Investment Scenario'!AF64</f>
        <v>0</v>
      </c>
      <c r="AG63" s="179">
        <f>'Investment Scenario'!AG64</f>
        <v>0</v>
      </c>
      <c r="AH63" s="179">
        <f>'Investment Scenario'!AH64</f>
        <v>0</v>
      </c>
      <c r="AI63" s="179">
        <f>'Investment Scenario'!AI64</f>
        <v>0</v>
      </c>
      <c r="AJ63" s="179">
        <f>'Investment Scenario'!AJ64</f>
        <v>0</v>
      </c>
      <c r="AK63" s="179">
        <f>'Investment Scenario'!AK64</f>
        <v>0</v>
      </c>
      <c r="AL63" s="179">
        <f>'Investment Scenario'!AL64</f>
        <v>0</v>
      </c>
      <c r="AM63" s="179">
        <f>'Investment Scenario'!AM64</f>
        <v>0</v>
      </c>
      <c r="AN63" s="179">
        <f>'Investment Scenario'!AN64</f>
        <v>0</v>
      </c>
      <c r="AO63" s="179">
        <f>'Investment Scenario'!AO64</f>
        <v>0</v>
      </c>
      <c r="AP63" s="179">
        <f>'Investment Scenario'!AP64</f>
        <v>0</v>
      </c>
      <c r="AQ63" s="179">
        <f>'Investment Scenario'!AQ64</f>
        <v>0</v>
      </c>
      <c r="AR63" s="156"/>
    </row>
    <row r="64" spans="1:44" x14ac:dyDescent="0.25">
      <c r="A64" s="149" t="s">
        <v>155</v>
      </c>
      <c r="C64" s="156"/>
      <c r="D64" s="168"/>
      <c r="E64" s="179">
        <f>'Investment Scenario'!E65</f>
        <v>0</v>
      </c>
      <c r="F64" s="179">
        <f>'Investment Scenario'!F65</f>
        <v>0</v>
      </c>
      <c r="G64" s="179">
        <f>'Investment Scenario'!G65</f>
        <v>0</v>
      </c>
      <c r="H64" s="179">
        <f>'Investment Scenario'!H65</f>
        <v>0</v>
      </c>
      <c r="I64" s="179">
        <f>'Investment Scenario'!I65</f>
        <v>0</v>
      </c>
      <c r="J64" s="179">
        <f>'Investment Scenario'!J65</f>
        <v>0</v>
      </c>
      <c r="K64" s="179">
        <f>'Investment Scenario'!K65</f>
        <v>0</v>
      </c>
      <c r="L64" s="179">
        <f>'Investment Scenario'!L65</f>
        <v>0</v>
      </c>
      <c r="M64" s="179">
        <f>'Investment Scenario'!M65</f>
        <v>0</v>
      </c>
      <c r="N64" s="179">
        <f>'Investment Scenario'!N65</f>
        <v>0</v>
      </c>
      <c r="O64" s="179">
        <f>'Investment Scenario'!O65</f>
        <v>0</v>
      </c>
      <c r="P64" s="179">
        <f>'Investment Scenario'!P65</f>
        <v>0</v>
      </c>
      <c r="Q64" s="179">
        <f>'Investment Scenario'!Q65</f>
        <v>0</v>
      </c>
      <c r="R64" s="179">
        <f>'Investment Scenario'!R65</f>
        <v>0</v>
      </c>
      <c r="S64" s="179">
        <f>'Investment Scenario'!S65</f>
        <v>0</v>
      </c>
      <c r="T64" s="179">
        <f>'Investment Scenario'!T65</f>
        <v>0</v>
      </c>
      <c r="U64" s="179">
        <f>'Investment Scenario'!U65</f>
        <v>0</v>
      </c>
      <c r="V64" s="179">
        <f>'Investment Scenario'!V65</f>
        <v>0</v>
      </c>
      <c r="W64" s="179">
        <f>'Investment Scenario'!W65</f>
        <v>0</v>
      </c>
      <c r="X64" s="179">
        <f>'Investment Scenario'!X65</f>
        <v>0</v>
      </c>
      <c r="Y64" s="179">
        <f>'Investment Scenario'!Y65</f>
        <v>0</v>
      </c>
      <c r="Z64" s="179">
        <f>'Investment Scenario'!Z65</f>
        <v>0</v>
      </c>
      <c r="AA64" s="179">
        <f>'Investment Scenario'!AA65</f>
        <v>0</v>
      </c>
      <c r="AB64" s="179">
        <f>'Investment Scenario'!AB65</f>
        <v>0</v>
      </c>
      <c r="AC64" s="179">
        <f>'Investment Scenario'!AC65</f>
        <v>0</v>
      </c>
      <c r="AD64" s="179">
        <f>'Investment Scenario'!AD65</f>
        <v>0</v>
      </c>
      <c r="AE64" s="179">
        <f>'Investment Scenario'!AE65</f>
        <v>0</v>
      </c>
      <c r="AF64" s="179">
        <f>'Investment Scenario'!AF65</f>
        <v>0</v>
      </c>
      <c r="AG64" s="179">
        <f>'Investment Scenario'!AG65</f>
        <v>0</v>
      </c>
      <c r="AH64" s="179">
        <f>'Investment Scenario'!AH65</f>
        <v>0</v>
      </c>
      <c r="AI64" s="179">
        <f>'Investment Scenario'!AI65</f>
        <v>0</v>
      </c>
      <c r="AJ64" s="179">
        <f>'Investment Scenario'!AJ65</f>
        <v>0</v>
      </c>
      <c r="AK64" s="179">
        <f>'Investment Scenario'!AK65</f>
        <v>0</v>
      </c>
      <c r="AL64" s="179">
        <f>'Investment Scenario'!AL65</f>
        <v>0</v>
      </c>
      <c r="AM64" s="179">
        <f>'Investment Scenario'!AM65</f>
        <v>0</v>
      </c>
      <c r="AN64" s="179">
        <f>'Investment Scenario'!AN65</f>
        <v>0</v>
      </c>
      <c r="AO64" s="179">
        <f>'Investment Scenario'!AO65</f>
        <v>0</v>
      </c>
      <c r="AP64" s="179">
        <f>'Investment Scenario'!AP65</f>
        <v>0</v>
      </c>
      <c r="AQ64" s="179">
        <f>'Investment Scenario'!AQ65</f>
        <v>0</v>
      </c>
      <c r="AR64" s="156"/>
    </row>
    <row r="65" spans="1:44" x14ac:dyDescent="0.25">
      <c r="A65" s="149" t="s">
        <v>145</v>
      </c>
      <c r="B65" s="1"/>
      <c r="C65" s="156"/>
      <c r="D65" s="168"/>
      <c r="E65" s="179" t="str">
        <f>'Investment Scenario'!E66</f>
        <v/>
      </c>
      <c r="F65" s="179" t="str">
        <f>'Investment Scenario'!F66</f>
        <v/>
      </c>
      <c r="G65" s="179" t="str">
        <f>'Investment Scenario'!G66</f>
        <v/>
      </c>
      <c r="H65" s="179" t="str">
        <f>'Investment Scenario'!H66</f>
        <v/>
      </c>
      <c r="I65" s="179" t="str">
        <f>'Investment Scenario'!I66</f>
        <v/>
      </c>
      <c r="J65" s="179" t="str">
        <f>'Investment Scenario'!J66</f>
        <v/>
      </c>
      <c r="K65" s="179" t="str">
        <f>'Investment Scenario'!K66</f>
        <v/>
      </c>
      <c r="L65" s="179" t="str">
        <f>'Investment Scenario'!L66</f>
        <v/>
      </c>
      <c r="M65" s="179" t="str">
        <f>'Investment Scenario'!M66</f>
        <v/>
      </c>
      <c r="N65" s="179" t="str">
        <f>'Investment Scenario'!N66</f>
        <v/>
      </c>
      <c r="O65" s="179" t="str">
        <f>'Investment Scenario'!O66</f>
        <v/>
      </c>
      <c r="P65" s="179" t="str">
        <f>'Investment Scenario'!P66</f>
        <v/>
      </c>
      <c r="Q65" s="179" t="str">
        <f>'Investment Scenario'!Q66</f>
        <v/>
      </c>
      <c r="R65" s="179" t="str">
        <f>'Investment Scenario'!R66</f>
        <v/>
      </c>
      <c r="S65" s="179" t="str">
        <f>'Investment Scenario'!S66</f>
        <v/>
      </c>
      <c r="T65" s="179" t="str">
        <f>'Investment Scenario'!T66</f>
        <v/>
      </c>
      <c r="U65" s="179" t="str">
        <f>'Investment Scenario'!U66</f>
        <v/>
      </c>
      <c r="V65" s="179" t="str">
        <f>'Investment Scenario'!V66</f>
        <v/>
      </c>
      <c r="W65" s="179" t="str">
        <f>'Investment Scenario'!W66</f>
        <v/>
      </c>
      <c r="X65" s="179" t="str">
        <f>'Investment Scenario'!X66</f>
        <v/>
      </c>
      <c r="Y65" s="179" t="str">
        <f>'Investment Scenario'!Y66</f>
        <v/>
      </c>
      <c r="Z65" s="179" t="str">
        <f>'Investment Scenario'!Z66</f>
        <v/>
      </c>
      <c r="AA65" s="179" t="str">
        <f>'Investment Scenario'!AA66</f>
        <v/>
      </c>
      <c r="AB65" s="179" t="str">
        <f>'Investment Scenario'!AB66</f>
        <v/>
      </c>
      <c r="AC65" s="179" t="str">
        <f>'Investment Scenario'!AC66</f>
        <v/>
      </c>
      <c r="AD65" s="179" t="str">
        <f>'Investment Scenario'!AD66</f>
        <v/>
      </c>
      <c r="AE65" s="179" t="str">
        <f>'Investment Scenario'!AE66</f>
        <v/>
      </c>
      <c r="AF65" s="179" t="str">
        <f>'Investment Scenario'!AF66</f>
        <v/>
      </c>
      <c r="AG65" s="179" t="str">
        <f>'Investment Scenario'!AG66</f>
        <v/>
      </c>
      <c r="AH65" s="179" t="str">
        <f>'Investment Scenario'!AH66</f>
        <v/>
      </c>
      <c r="AI65" s="179" t="str">
        <f>'Investment Scenario'!AI66</f>
        <v/>
      </c>
      <c r="AJ65" s="179" t="str">
        <f>'Investment Scenario'!AJ66</f>
        <v/>
      </c>
      <c r="AK65" s="179" t="str">
        <f>'Investment Scenario'!AK66</f>
        <v/>
      </c>
      <c r="AL65" s="179" t="str">
        <f>'Investment Scenario'!AL66</f>
        <v/>
      </c>
      <c r="AM65" s="179" t="str">
        <f>'Investment Scenario'!AM66</f>
        <v/>
      </c>
      <c r="AN65" s="179" t="str">
        <f>'Investment Scenario'!AN66</f>
        <v/>
      </c>
      <c r="AO65" s="179" t="str">
        <f>'Investment Scenario'!AO66</f>
        <v/>
      </c>
      <c r="AP65" s="179" t="str">
        <f>'Investment Scenario'!AP66</f>
        <v/>
      </c>
      <c r="AQ65" s="179" t="str">
        <f>'Investment Scenario'!AQ66</f>
        <v/>
      </c>
      <c r="AR65" s="156"/>
    </row>
    <row r="66" spans="1:44" x14ac:dyDescent="0.25">
      <c r="A66" s="143" t="s">
        <v>152</v>
      </c>
      <c r="B66" s="1" t="str">
        <f>IF(SUM(E66:AQ66)=SUM(E50:AQ50,E53:AQ53,E56:AQ56,E59:AQ59,E60:AQ60,E63:AQ63),"součet v pořádku / sum is OK","součet paliva nesedí")</f>
        <v>součet v pořádku / sum is OK</v>
      </c>
      <c r="C66" s="156"/>
      <c r="D66" s="168"/>
      <c r="E66" s="179">
        <f>'Investment Scenario'!E67</f>
        <v>0</v>
      </c>
      <c r="F66" s="179">
        <f>'Investment Scenario'!F67</f>
        <v>0</v>
      </c>
      <c r="G66" s="179">
        <f>'Investment Scenario'!G67</f>
        <v>0</v>
      </c>
      <c r="H66" s="179">
        <f>'Investment Scenario'!H67</f>
        <v>0</v>
      </c>
      <c r="I66" s="179">
        <f>'Investment Scenario'!I67</f>
        <v>0</v>
      </c>
      <c r="J66" s="179">
        <f>'Investment Scenario'!J67</f>
        <v>0</v>
      </c>
      <c r="K66" s="179">
        <f>'Investment Scenario'!K67</f>
        <v>0</v>
      </c>
      <c r="L66" s="179">
        <f>'Investment Scenario'!L67</f>
        <v>0</v>
      </c>
      <c r="M66" s="179">
        <f>'Investment Scenario'!M67</f>
        <v>0</v>
      </c>
      <c r="N66" s="179">
        <f>'Investment Scenario'!N67</f>
        <v>0</v>
      </c>
      <c r="O66" s="179">
        <f>'Investment Scenario'!O67</f>
        <v>0</v>
      </c>
      <c r="P66" s="179">
        <f>'Investment Scenario'!P67</f>
        <v>0</v>
      </c>
      <c r="Q66" s="179">
        <f>'Investment Scenario'!Q67</f>
        <v>0</v>
      </c>
      <c r="R66" s="179">
        <f>'Investment Scenario'!R67</f>
        <v>0</v>
      </c>
      <c r="S66" s="179">
        <f>'Investment Scenario'!S67</f>
        <v>0</v>
      </c>
      <c r="T66" s="179">
        <f>'Investment Scenario'!T67</f>
        <v>0</v>
      </c>
      <c r="U66" s="179">
        <f>'Investment Scenario'!U67</f>
        <v>0</v>
      </c>
      <c r="V66" s="179">
        <f>'Investment Scenario'!V67</f>
        <v>0</v>
      </c>
      <c r="W66" s="179">
        <f>'Investment Scenario'!W67</f>
        <v>0</v>
      </c>
      <c r="X66" s="179">
        <f>'Investment Scenario'!X67</f>
        <v>0</v>
      </c>
      <c r="Y66" s="179">
        <f>'Investment Scenario'!Y67</f>
        <v>0</v>
      </c>
      <c r="Z66" s="179">
        <f>'Investment Scenario'!Z67</f>
        <v>0</v>
      </c>
      <c r="AA66" s="179">
        <f>'Investment Scenario'!AA67</f>
        <v>0</v>
      </c>
      <c r="AB66" s="179">
        <f>'Investment Scenario'!AB67</f>
        <v>0</v>
      </c>
      <c r="AC66" s="179">
        <f>'Investment Scenario'!AC67</f>
        <v>0</v>
      </c>
      <c r="AD66" s="179">
        <f>'Investment Scenario'!AD67</f>
        <v>0</v>
      </c>
      <c r="AE66" s="179">
        <f>'Investment Scenario'!AE67</f>
        <v>0</v>
      </c>
      <c r="AF66" s="179">
        <f>'Investment Scenario'!AF67</f>
        <v>0</v>
      </c>
      <c r="AG66" s="179">
        <f>'Investment Scenario'!AG67</f>
        <v>0</v>
      </c>
      <c r="AH66" s="179">
        <f>'Investment Scenario'!AH67</f>
        <v>0</v>
      </c>
      <c r="AI66" s="179">
        <f>'Investment Scenario'!AI67</f>
        <v>0</v>
      </c>
      <c r="AJ66" s="179">
        <f>'Investment Scenario'!AJ67</f>
        <v>0</v>
      </c>
      <c r="AK66" s="179">
        <f>'Investment Scenario'!AK67</f>
        <v>0</v>
      </c>
      <c r="AL66" s="179">
        <f>'Investment Scenario'!AL67</f>
        <v>0</v>
      </c>
      <c r="AM66" s="179">
        <f>'Investment Scenario'!AM67</f>
        <v>0</v>
      </c>
      <c r="AN66" s="179">
        <f>'Investment Scenario'!AN67</f>
        <v>0</v>
      </c>
      <c r="AO66" s="179">
        <f>'Investment Scenario'!AO67</f>
        <v>0</v>
      </c>
      <c r="AP66" s="179">
        <f>'Investment Scenario'!AP67</f>
        <v>0</v>
      </c>
      <c r="AQ66" s="179">
        <f>'Investment Scenario'!AQ67</f>
        <v>0</v>
      </c>
      <c r="AR66" s="156"/>
    </row>
    <row r="67" spans="1:44" x14ac:dyDescent="0.25">
      <c r="A67" s="155"/>
      <c r="B67" s="156"/>
      <c r="C67" s="157"/>
      <c r="D67" s="168"/>
      <c r="E67" s="157"/>
      <c r="F67" s="157"/>
      <c r="G67" s="157"/>
      <c r="H67" s="157"/>
      <c r="I67" s="157"/>
      <c r="J67" s="157"/>
      <c r="K67" s="157"/>
      <c r="L67" s="157"/>
      <c r="M67" s="157"/>
      <c r="N67" s="157"/>
      <c r="O67" s="157"/>
      <c r="P67" s="157"/>
      <c r="Q67" s="157"/>
      <c r="R67" s="157"/>
      <c r="S67" s="157"/>
      <c r="T67" s="157"/>
      <c r="U67" s="157"/>
      <c r="V67" s="157"/>
      <c r="W67" s="157"/>
      <c r="X67" s="157"/>
      <c r="Y67" s="157"/>
      <c r="Z67" s="157"/>
      <c r="AA67" s="157"/>
      <c r="AB67" s="157"/>
      <c r="AC67" s="157"/>
      <c r="AD67" s="157"/>
      <c r="AE67" s="157"/>
      <c r="AF67" s="157"/>
      <c r="AG67" s="157"/>
      <c r="AH67" s="157"/>
      <c r="AI67" s="157"/>
      <c r="AJ67" s="157"/>
      <c r="AK67" s="157"/>
      <c r="AL67" s="157"/>
      <c r="AM67" s="157"/>
      <c r="AN67" s="157"/>
      <c r="AO67" s="157"/>
      <c r="AP67" s="157"/>
      <c r="AQ67" s="157"/>
      <c r="AR67" s="156"/>
    </row>
    <row r="68" spans="1:44" x14ac:dyDescent="0.25">
      <c r="A68" s="169" t="s">
        <v>77</v>
      </c>
      <c r="B68" s="156"/>
      <c r="C68" s="157"/>
      <c r="D68" s="168"/>
      <c r="E68" s="179">
        <f>'Investment Scenario'!E69</f>
        <v>0</v>
      </c>
      <c r="F68" s="179">
        <f>'Investment Scenario'!F69</f>
        <v>0</v>
      </c>
      <c r="G68" s="179">
        <f>'Investment Scenario'!G69</f>
        <v>0</v>
      </c>
      <c r="H68" s="179">
        <f>'Investment Scenario'!H69</f>
        <v>0</v>
      </c>
      <c r="I68" s="179">
        <f>'Investment Scenario'!I69</f>
        <v>0</v>
      </c>
      <c r="J68" s="179">
        <f>'Investment Scenario'!J69</f>
        <v>0</v>
      </c>
      <c r="K68" s="179">
        <f>'Investment Scenario'!K69</f>
        <v>0</v>
      </c>
      <c r="L68" s="179">
        <f>'Investment Scenario'!L69</f>
        <v>0</v>
      </c>
      <c r="M68" s="179">
        <f>'Investment Scenario'!M69</f>
        <v>0</v>
      </c>
      <c r="N68" s="179">
        <f>'Investment Scenario'!N69</f>
        <v>0</v>
      </c>
      <c r="O68" s="179">
        <f>'Investment Scenario'!O69</f>
        <v>0</v>
      </c>
      <c r="P68" s="179">
        <f>'Investment Scenario'!P69</f>
        <v>0</v>
      </c>
      <c r="Q68" s="179">
        <f>'Investment Scenario'!Q69</f>
        <v>0</v>
      </c>
      <c r="R68" s="179">
        <f>'Investment Scenario'!R69</f>
        <v>0</v>
      </c>
      <c r="S68" s="179">
        <f>'Investment Scenario'!S69</f>
        <v>0</v>
      </c>
      <c r="T68" s="179">
        <f>'Investment Scenario'!T69</f>
        <v>0</v>
      </c>
      <c r="U68" s="179">
        <f>'Investment Scenario'!U69</f>
        <v>0</v>
      </c>
      <c r="V68" s="179">
        <f>'Investment Scenario'!V69</f>
        <v>0</v>
      </c>
      <c r="W68" s="179">
        <f>'Investment Scenario'!W69</f>
        <v>0</v>
      </c>
      <c r="X68" s="179">
        <f>'Investment Scenario'!X69</f>
        <v>0</v>
      </c>
      <c r="Y68" s="179">
        <f>'Investment Scenario'!Y69</f>
        <v>0</v>
      </c>
      <c r="Z68" s="179">
        <f>'Investment Scenario'!Z69</f>
        <v>0</v>
      </c>
      <c r="AA68" s="179">
        <f>'Investment Scenario'!AA69</f>
        <v>0</v>
      </c>
      <c r="AB68" s="179">
        <f>'Investment Scenario'!AB69</f>
        <v>0</v>
      </c>
      <c r="AC68" s="179">
        <f>'Investment Scenario'!AC69</f>
        <v>0</v>
      </c>
      <c r="AD68" s="179">
        <f>'Investment Scenario'!AD69</f>
        <v>0</v>
      </c>
      <c r="AE68" s="179">
        <f>'Investment Scenario'!AE69</f>
        <v>0</v>
      </c>
      <c r="AF68" s="179">
        <f>'Investment Scenario'!AF69</f>
        <v>0</v>
      </c>
      <c r="AG68" s="179">
        <f>'Investment Scenario'!AG69</f>
        <v>0</v>
      </c>
      <c r="AH68" s="179">
        <f>'Investment Scenario'!AH69</f>
        <v>0</v>
      </c>
      <c r="AI68" s="179">
        <f>'Investment Scenario'!AI69</f>
        <v>0</v>
      </c>
      <c r="AJ68" s="179">
        <f>'Investment Scenario'!AJ69</f>
        <v>0</v>
      </c>
      <c r="AK68" s="179">
        <f>'Investment Scenario'!AK69</f>
        <v>0</v>
      </c>
      <c r="AL68" s="179">
        <f>'Investment Scenario'!AL69</f>
        <v>0</v>
      </c>
      <c r="AM68" s="179">
        <f>'Investment Scenario'!AM69</f>
        <v>0</v>
      </c>
      <c r="AN68" s="179">
        <f>'Investment Scenario'!AN69</f>
        <v>0</v>
      </c>
      <c r="AO68" s="179">
        <f>'Investment Scenario'!AO69</f>
        <v>0</v>
      </c>
      <c r="AP68" s="179">
        <f>'Investment Scenario'!AP69</f>
        <v>0</v>
      </c>
      <c r="AQ68" s="179">
        <f>'Investment Scenario'!AQ69</f>
        <v>0</v>
      </c>
      <c r="AR68" s="156"/>
    </row>
    <row r="69" spans="1:44" s="1" customFormat="1" x14ac:dyDescent="0.25">
      <c r="A69" s="155" t="s">
        <v>124</v>
      </c>
      <c r="B69" s="175"/>
      <c r="C69" s="173"/>
      <c r="D69" s="168"/>
      <c r="E69" s="179">
        <f>'Investment Scenario'!E70</f>
        <v>0</v>
      </c>
      <c r="F69" s="179">
        <f>'Investment Scenario'!F70</f>
        <v>0</v>
      </c>
      <c r="G69" s="179">
        <f>'Investment Scenario'!G70</f>
        <v>0</v>
      </c>
      <c r="H69" s="179">
        <f>'Investment Scenario'!H70</f>
        <v>0</v>
      </c>
      <c r="I69" s="179">
        <f>'Investment Scenario'!I70</f>
        <v>0</v>
      </c>
      <c r="J69" s="179">
        <f>'Investment Scenario'!J70</f>
        <v>0</v>
      </c>
      <c r="K69" s="179">
        <f>'Investment Scenario'!K70</f>
        <v>0</v>
      </c>
      <c r="L69" s="179">
        <f>'Investment Scenario'!L70</f>
        <v>0</v>
      </c>
      <c r="M69" s="179">
        <f>'Investment Scenario'!M70</f>
        <v>0</v>
      </c>
      <c r="N69" s="179">
        <f>'Investment Scenario'!N70</f>
        <v>0</v>
      </c>
      <c r="O69" s="179">
        <f>'Investment Scenario'!O70</f>
        <v>0</v>
      </c>
      <c r="P69" s="179">
        <f>'Investment Scenario'!P70</f>
        <v>0</v>
      </c>
      <c r="Q69" s="179">
        <f>'Investment Scenario'!Q70</f>
        <v>0</v>
      </c>
      <c r="R69" s="179">
        <f>'Investment Scenario'!R70</f>
        <v>0</v>
      </c>
      <c r="S69" s="179">
        <f>'Investment Scenario'!S70</f>
        <v>0</v>
      </c>
      <c r="T69" s="179">
        <f>'Investment Scenario'!T70</f>
        <v>0</v>
      </c>
      <c r="U69" s="179">
        <f>'Investment Scenario'!U70</f>
        <v>0</v>
      </c>
      <c r="V69" s="179">
        <f>'Investment Scenario'!V70</f>
        <v>0</v>
      </c>
      <c r="W69" s="179">
        <f>'Investment Scenario'!W70</f>
        <v>0</v>
      </c>
      <c r="X69" s="179">
        <f>'Investment Scenario'!X70</f>
        <v>0</v>
      </c>
      <c r="Y69" s="179">
        <f>'Investment Scenario'!Y70</f>
        <v>0</v>
      </c>
      <c r="Z69" s="179">
        <f>'Investment Scenario'!Z70</f>
        <v>0</v>
      </c>
      <c r="AA69" s="179">
        <f>'Investment Scenario'!AA70</f>
        <v>0</v>
      </c>
      <c r="AB69" s="179">
        <f>'Investment Scenario'!AB70</f>
        <v>0</v>
      </c>
      <c r="AC69" s="179">
        <f>'Investment Scenario'!AC70</f>
        <v>0</v>
      </c>
      <c r="AD69" s="179">
        <f>'Investment Scenario'!AD70</f>
        <v>0</v>
      </c>
      <c r="AE69" s="179">
        <f>'Investment Scenario'!AE70</f>
        <v>0</v>
      </c>
      <c r="AF69" s="179">
        <f>'Investment Scenario'!AF70</f>
        <v>0</v>
      </c>
      <c r="AG69" s="179">
        <f>'Investment Scenario'!AG70</f>
        <v>0</v>
      </c>
      <c r="AH69" s="179">
        <f>'Investment Scenario'!AH70</f>
        <v>0</v>
      </c>
      <c r="AI69" s="179">
        <f>'Investment Scenario'!AI70</f>
        <v>0</v>
      </c>
      <c r="AJ69" s="179">
        <f>'Investment Scenario'!AJ70</f>
        <v>0</v>
      </c>
      <c r="AK69" s="179">
        <f>'Investment Scenario'!AK70</f>
        <v>0</v>
      </c>
      <c r="AL69" s="179">
        <f>'Investment Scenario'!AL70</f>
        <v>0</v>
      </c>
      <c r="AM69" s="179">
        <f>'Investment Scenario'!AM70</f>
        <v>0</v>
      </c>
      <c r="AN69" s="179">
        <f>'Investment Scenario'!AN70</f>
        <v>0</v>
      </c>
      <c r="AO69" s="179">
        <f>'Investment Scenario'!AO70</f>
        <v>0</v>
      </c>
      <c r="AP69" s="179">
        <f>'Investment Scenario'!AP70</f>
        <v>0</v>
      </c>
      <c r="AQ69" s="179">
        <f>'Investment Scenario'!AQ70</f>
        <v>0</v>
      </c>
      <c r="AR69" s="175"/>
    </row>
    <row r="70" spans="1:44" s="1" customFormat="1" x14ac:dyDescent="0.25">
      <c r="A70" s="155"/>
      <c r="B70" s="175"/>
      <c r="C70" s="173"/>
      <c r="D70" s="168"/>
      <c r="E70" s="173"/>
      <c r="F70" s="173"/>
      <c r="G70" s="173"/>
      <c r="H70" s="173"/>
      <c r="I70" s="173"/>
      <c r="J70" s="173"/>
      <c r="K70" s="173"/>
      <c r="L70" s="173"/>
      <c r="M70" s="173"/>
      <c r="N70" s="173"/>
      <c r="O70" s="173"/>
      <c r="P70" s="173"/>
      <c r="Q70" s="173"/>
      <c r="R70" s="173"/>
      <c r="S70" s="173"/>
      <c r="T70" s="173"/>
      <c r="U70" s="173"/>
      <c r="V70" s="173"/>
      <c r="W70" s="173"/>
      <c r="X70" s="173"/>
      <c r="Y70" s="173"/>
      <c r="Z70" s="173"/>
      <c r="AA70" s="173"/>
      <c r="AB70" s="173"/>
      <c r="AC70" s="173"/>
      <c r="AD70" s="173"/>
      <c r="AE70" s="173"/>
      <c r="AF70" s="173"/>
      <c r="AG70" s="173"/>
      <c r="AH70" s="173"/>
      <c r="AI70" s="173"/>
      <c r="AJ70" s="173"/>
      <c r="AK70" s="173"/>
      <c r="AL70" s="173"/>
      <c r="AM70" s="173"/>
      <c r="AN70" s="173"/>
      <c r="AO70" s="173"/>
      <c r="AP70" s="173"/>
      <c r="AQ70" s="173"/>
      <c r="AR70" s="175"/>
    </row>
    <row r="71" spans="1:44" s="1" customFormat="1" x14ac:dyDescent="0.25">
      <c r="A71" s="155" t="s">
        <v>78</v>
      </c>
      <c r="B71" s="156" t="s">
        <v>111</v>
      </c>
      <c r="C71" s="173"/>
      <c r="D71" s="168"/>
      <c r="E71" s="173"/>
      <c r="F71" s="173"/>
      <c r="G71" s="173"/>
      <c r="H71" s="173"/>
      <c r="I71" s="173"/>
      <c r="J71" s="173"/>
      <c r="K71" s="173"/>
      <c r="L71" s="173"/>
      <c r="M71" s="173"/>
      <c r="N71" s="173"/>
      <c r="O71" s="173"/>
      <c r="P71" s="173"/>
      <c r="Q71" s="173"/>
      <c r="R71" s="173"/>
      <c r="S71" s="173"/>
      <c r="T71" s="173"/>
      <c r="U71" s="173"/>
      <c r="V71" s="173"/>
      <c r="W71" s="173"/>
      <c r="X71" s="173"/>
      <c r="Y71" s="173"/>
      <c r="Z71" s="173"/>
      <c r="AA71" s="173"/>
      <c r="AB71" s="173"/>
      <c r="AC71" s="173"/>
      <c r="AD71" s="173"/>
      <c r="AE71" s="173"/>
      <c r="AF71" s="173"/>
      <c r="AG71" s="173"/>
      <c r="AH71" s="173"/>
      <c r="AI71" s="173"/>
      <c r="AJ71" s="173"/>
      <c r="AK71" s="173"/>
      <c r="AL71" s="173"/>
      <c r="AM71" s="173"/>
      <c r="AN71" s="173"/>
      <c r="AO71" s="173"/>
      <c r="AP71" s="173"/>
      <c r="AQ71" s="173"/>
      <c r="AR71" s="175"/>
    </row>
    <row r="72" spans="1:44" s="40" customFormat="1" x14ac:dyDescent="0.25">
      <c r="A72" s="169" t="s">
        <v>79</v>
      </c>
      <c r="B72" s="186">
        <f>'Investment Scenario'!B73</f>
        <v>0</v>
      </c>
      <c r="C72" s="157"/>
      <c r="D72" s="157"/>
      <c r="E72" s="179">
        <f>'Investment Scenario'!E73</f>
        <v>0</v>
      </c>
      <c r="F72" s="179">
        <f>'Investment Scenario'!F73</f>
        <v>0</v>
      </c>
      <c r="G72" s="179">
        <f>'Investment Scenario'!G73</f>
        <v>0</v>
      </c>
      <c r="H72" s="179">
        <f>'Investment Scenario'!H73</f>
        <v>0</v>
      </c>
      <c r="I72" s="179">
        <f>'Investment Scenario'!I73</f>
        <v>0</v>
      </c>
      <c r="J72" s="179">
        <f>'Investment Scenario'!J73</f>
        <v>0</v>
      </c>
      <c r="K72" s="179">
        <f>'Investment Scenario'!K73</f>
        <v>0</v>
      </c>
      <c r="L72" s="179">
        <f>'Investment Scenario'!L73</f>
        <v>0</v>
      </c>
      <c r="M72" s="179">
        <f>'Investment Scenario'!M73</f>
        <v>0</v>
      </c>
      <c r="N72" s="179">
        <f>'Investment Scenario'!N73</f>
        <v>0</v>
      </c>
      <c r="O72" s="179">
        <f>'Investment Scenario'!O73</f>
        <v>0</v>
      </c>
      <c r="P72" s="179">
        <f>'Investment Scenario'!P73</f>
        <v>0</v>
      </c>
      <c r="Q72" s="179">
        <f>'Investment Scenario'!Q73</f>
        <v>0</v>
      </c>
      <c r="R72" s="179">
        <f>'Investment Scenario'!R73</f>
        <v>0</v>
      </c>
      <c r="S72" s="179">
        <f>'Investment Scenario'!S73</f>
        <v>0</v>
      </c>
      <c r="T72" s="179">
        <f>'Investment Scenario'!T73</f>
        <v>0</v>
      </c>
      <c r="U72" s="179">
        <f>'Investment Scenario'!U73</f>
        <v>0</v>
      </c>
      <c r="V72" s="179">
        <f>'Investment Scenario'!V73</f>
        <v>0</v>
      </c>
      <c r="W72" s="179">
        <f>'Investment Scenario'!W73</f>
        <v>0</v>
      </c>
      <c r="X72" s="179">
        <f>'Investment Scenario'!X73</f>
        <v>0</v>
      </c>
      <c r="Y72" s="179">
        <f>'Investment Scenario'!Y73</f>
        <v>0</v>
      </c>
      <c r="Z72" s="179">
        <f>'Investment Scenario'!Z73</f>
        <v>0</v>
      </c>
      <c r="AA72" s="179">
        <f>'Investment Scenario'!AA73</f>
        <v>0</v>
      </c>
      <c r="AB72" s="179">
        <f>'Investment Scenario'!AB73</f>
        <v>0</v>
      </c>
      <c r="AC72" s="179">
        <f>'Investment Scenario'!AC73</f>
        <v>0</v>
      </c>
      <c r="AD72" s="179">
        <f>'Investment Scenario'!AD73</f>
        <v>0</v>
      </c>
      <c r="AE72" s="179">
        <f>'Investment Scenario'!AE73</f>
        <v>0</v>
      </c>
      <c r="AF72" s="179">
        <f>'Investment Scenario'!AF73</f>
        <v>0</v>
      </c>
      <c r="AG72" s="179">
        <f>'Investment Scenario'!AG73</f>
        <v>0</v>
      </c>
      <c r="AH72" s="179">
        <f>'Investment Scenario'!AH73</f>
        <v>0</v>
      </c>
      <c r="AI72" s="179">
        <f>'Investment Scenario'!AI73</f>
        <v>0</v>
      </c>
      <c r="AJ72" s="179">
        <f>'Investment Scenario'!AJ73</f>
        <v>0</v>
      </c>
      <c r="AK72" s="179">
        <f>'Investment Scenario'!AK73</f>
        <v>0</v>
      </c>
      <c r="AL72" s="179">
        <f>'Investment Scenario'!AL73</f>
        <v>0</v>
      </c>
      <c r="AM72" s="179">
        <f>'Investment Scenario'!AM73</f>
        <v>0</v>
      </c>
      <c r="AN72" s="179">
        <f>'Investment Scenario'!AN73</f>
        <v>0</v>
      </c>
      <c r="AO72" s="179">
        <f>'Investment Scenario'!AO73</f>
        <v>0</v>
      </c>
      <c r="AP72" s="179">
        <f>'Investment Scenario'!AP73</f>
        <v>0</v>
      </c>
      <c r="AQ72" s="179">
        <f>'Investment Scenario'!AQ73</f>
        <v>0</v>
      </c>
      <c r="AR72" s="156"/>
    </row>
    <row r="73" spans="1:44" s="40" customFormat="1" x14ac:dyDescent="0.25">
      <c r="A73" s="169" t="s">
        <v>80</v>
      </c>
      <c r="B73" s="186">
        <f>'Investment Scenario'!B74</f>
        <v>0</v>
      </c>
      <c r="C73" s="157"/>
      <c r="D73" s="157"/>
      <c r="E73" s="179">
        <f>'Investment Scenario'!E74</f>
        <v>0</v>
      </c>
      <c r="F73" s="179">
        <f>'Investment Scenario'!F74</f>
        <v>0</v>
      </c>
      <c r="G73" s="179">
        <f>'Investment Scenario'!G74</f>
        <v>0</v>
      </c>
      <c r="H73" s="179">
        <f>'Investment Scenario'!H74</f>
        <v>0</v>
      </c>
      <c r="I73" s="179">
        <f>'Investment Scenario'!I74</f>
        <v>0</v>
      </c>
      <c r="J73" s="179">
        <f>'Investment Scenario'!J74</f>
        <v>0</v>
      </c>
      <c r="K73" s="179">
        <f>'Investment Scenario'!K74</f>
        <v>0</v>
      </c>
      <c r="L73" s="179">
        <f>'Investment Scenario'!L74</f>
        <v>0</v>
      </c>
      <c r="M73" s="179">
        <f>'Investment Scenario'!M74</f>
        <v>0</v>
      </c>
      <c r="N73" s="179">
        <f>'Investment Scenario'!N74</f>
        <v>0</v>
      </c>
      <c r="O73" s="179">
        <f>'Investment Scenario'!O74</f>
        <v>0</v>
      </c>
      <c r="P73" s="179">
        <f>'Investment Scenario'!P74</f>
        <v>0</v>
      </c>
      <c r="Q73" s="179">
        <f>'Investment Scenario'!Q74</f>
        <v>0</v>
      </c>
      <c r="R73" s="179">
        <f>'Investment Scenario'!R74</f>
        <v>0</v>
      </c>
      <c r="S73" s="179">
        <f>'Investment Scenario'!S74</f>
        <v>0</v>
      </c>
      <c r="T73" s="179">
        <f>'Investment Scenario'!T74</f>
        <v>0</v>
      </c>
      <c r="U73" s="179">
        <f>'Investment Scenario'!U74</f>
        <v>0</v>
      </c>
      <c r="V73" s="179">
        <f>'Investment Scenario'!V74</f>
        <v>0</v>
      </c>
      <c r="W73" s="179">
        <f>'Investment Scenario'!W74</f>
        <v>0</v>
      </c>
      <c r="X73" s="179">
        <f>'Investment Scenario'!X74</f>
        <v>0</v>
      </c>
      <c r="Y73" s="179">
        <f>'Investment Scenario'!Y74</f>
        <v>0</v>
      </c>
      <c r="Z73" s="179">
        <f>'Investment Scenario'!Z74</f>
        <v>0</v>
      </c>
      <c r="AA73" s="179">
        <f>'Investment Scenario'!AA74</f>
        <v>0</v>
      </c>
      <c r="AB73" s="179">
        <f>'Investment Scenario'!AB74</f>
        <v>0</v>
      </c>
      <c r="AC73" s="179">
        <f>'Investment Scenario'!AC74</f>
        <v>0</v>
      </c>
      <c r="AD73" s="179">
        <f>'Investment Scenario'!AD74</f>
        <v>0</v>
      </c>
      <c r="AE73" s="179">
        <f>'Investment Scenario'!AE74</f>
        <v>0</v>
      </c>
      <c r="AF73" s="179">
        <f>'Investment Scenario'!AF74</f>
        <v>0</v>
      </c>
      <c r="AG73" s="179">
        <f>'Investment Scenario'!AG74</f>
        <v>0</v>
      </c>
      <c r="AH73" s="179">
        <f>'Investment Scenario'!AH74</f>
        <v>0</v>
      </c>
      <c r="AI73" s="179">
        <f>'Investment Scenario'!AI74</f>
        <v>0</v>
      </c>
      <c r="AJ73" s="179">
        <f>'Investment Scenario'!AJ74</f>
        <v>0</v>
      </c>
      <c r="AK73" s="179">
        <f>'Investment Scenario'!AK74</f>
        <v>0</v>
      </c>
      <c r="AL73" s="179">
        <f>'Investment Scenario'!AL74</f>
        <v>0</v>
      </c>
      <c r="AM73" s="179">
        <f>'Investment Scenario'!AM74</f>
        <v>0</v>
      </c>
      <c r="AN73" s="179">
        <f>'Investment Scenario'!AN74</f>
        <v>0</v>
      </c>
      <c r="AO73" s="179">
        <f>'Investment Scenario'!AO74</f>
        <v>0</v>
      </c>
      <c r="AP73" s="179">
        <f>'Investment Scenario'!AP74</f>
        <v>0</v>
      </c>
      <c r="AQ73" s="179">
        <f>'Investment Scenario'!AQ74</f>
        <v>0</v>
      </c>
      <c r="AR73" s="156"/>
    </row>
    <row r="74" spans="1:44" s="40" customFormat="1" x14ac:dyDescent="0.25">
      <c r="A74" s="169" t="s">
        <v>81</v>
      </c>
      <c r="B74" s="186">
        <f>'Investment Scenario'!B75</f>
        <v>0</v>
      </c>
      <c r="C74" s="157"/>
      <c r="D74" s="157"/>
      <c r="E74" s="179">
        <f>'Investment Scenario'!E75</f>
        <v>0</v>
      </c>
      <c r="F74" s="179">
        <f>'Investment Scenario'!F75</f>
        <v>0</v>
      </c>
      <c r="G74" s="179">
        <f>'Investment Scenario'!G75</f>
        <v>0</v>
      </c>
      <c r="H74" s="179">
        <f>'Investment Scenario'!H75</f>
        <v>0</v>
      </c>
      <c r="I74" s="179">
        <f>'Investment Scenario'!I75</f>
        <v>0</v>
      </c>
      <c r="J74" s="179">
        <f>'Investment Scenario'!J75</f>
        <v>0</v>
      </c>
      <c r="K74" s="179">
        <f>'Investment Scenario'!K75</f>
        <v>0</v>
      </c>
      <c r="L74" s="179">
        <f>'Investment Scenario'!L75</f>
        <v>0</v>
      </c>
      <c r="M74" s="179">
        <f>'Investment Scenario'!M75</f>
        <v>0</v>
      </c>
      <c r="N74" s="179">
        <f>'Investment Scenario'!N75</f>
        <v>0</v>
      </c>
      <c r="O74" s="179">
        <f>'Investment Scenario'!O75</f>
        <v>0</v>
      </c>
      <c r="P74" s="179">
        <f>'Investment Scenario'!P75</f>
        <v>0</v>
      </c>
      <c r="Q74" s="179">
        <f>'Investment Scenario'!Q75</f>
        <v>0</v>
      </c>
      <c r="R74" s="179">
        <f>'Investment Scenario'!R75</f>
        <v>0</v>
      </c>
      <c r="S74" s="179">
        <f>'Investment Scenario'!S75</f>
        <v>0</v>
      </c>
      <c r="T74" s="179">
        <f>'Investment Scenario'!T75</f>
        <v>0</v>
      </c>
      <c r="U74" s="179">
        <f>'Investment Scenario'!U75</f>
        <v>0</v>
      </c>
      <c r="V74" s="179">
        <f>'Investment Scenario'!V75</f>
        <v>0</v>
      </c>
      <c r="W74" s="179">
        <f>'Investment Scenario'!W75</f>
        <v>0</v>
      </c>
      <c r="X74" s="179">
        <f>'Investment Scenario'!X75</f>
        <v>0</v>
      </c>
      <c r="Y74" s="179">
        <f>'Investment Scenario'!Y75</f>
        <v>0</v>
      </c>
      <c r="Z74" s="179">
        <f>'Investment Scenario'!Z75</f>
        <v>0</v>
      </c>
      <c r="AA74" s="179">
        <f>'Investment Scenario'!AA75</f>
        <v>0</v>
      </c>
      <c r="AB74" s="179">
        <f>'Investment Scenario'!AB75</f>
        <v>0</v>
      </c>
      <c r="AC74" s="179">
        <f>'Investment Scenario'!AC75</f>
        <v>0</v>
      </c>
      <c r="AD74" s="179">
        <f>'Investment Scenario'!AD75</f>
        <v>0</v>
      </c>
      <c r="AE74" s="179">
        <f>'Investment Scenario'!AE75</f>
        <v>0</v>
      </c>
      <c r="AF74" s="179">
        <f>'Investment Scenario'!AF75</f>
        <v>0</v>
      </c>
      <c r="AG74" s="179">
        <f>'Investment Scenario'!AG75</f>
        <v>0</v>
      </c>
      <c r="AH74" s="179">
        <f>'Investment Scenario'!AH75</f>
        <v>0</v>
      </c>
      <c r="AI74" s="179">
        <f>'Investment Scenario'!AI75</f>
        <v>0</v>
      </c>
      <c r="AJ74" s="179">
        <f>'Investment Scenario'!AJ75</f>
        <v>0</v>
      </c>
      <c r="AK74" s="179">
        <f>'Investment Scenario'!AK75</f>
        <v>0</v>
      </c>
      <c r="AL74" s="179">
        <f>'Investment Scenario'!AL75</f>
        <v>0</v>
      </c>
      <c r="AM74" s="179">
        <f>'Investment Scenario'!AM75</f>
        <v>0</v>
      </c>
      <c r="AN74" s="179">
        <f>'Investment Scenario'!AN75</f>
        <v>0</v>
      </c>
      <c r="AO74" s="179">
        <f>'Investment Scenario'!AO75</f>
        <v>0</v>
      </c>
      <c r="AP74" s="179">
        <f>'Investment Scenario'!AP75</f>
        <v>0</v>
      </c>
      <c r="AQ74" s="179">
        <f>'Investment Scenario'!AQ75</f>
        <v>0</v>
      </c>
      <c r="AR74" s="156"/>
    </row>
    <row r="75" spans="1:44" s="40" customFormat="1" x14ac:dyDescent="0.25">
      <c r="A75" s="169" t="s">
        <v>82</v>
      </c>
      <c r="B75" s="186">
        <f>'Investment Scenario'!B76</f>
        <v>0</v>
      </c>
      <c r="C75" s="157"/>
      <c r="D75" s="157"/>
      <c r="E75" s="179">
        <f>'Investment Scenario'!E76</f>
        <v>0</v>
      </c>
      <c r="F75" s="179">
        <f>'Investment Scenario'!F76</f>
        <v>0</v>
      </c>
      <c r="G75" s="179">
        <f>'Investment Scenario'!G76</f>
        <v>0</v>
      </c>
      <c r="H75" s="179">
        <f>'Investment Scenario'!H76</f>
        <v>0</v>
      </c>
      <c r="I75" s="179">
        <f>'Investment Scenario'!I76</f>
        <v>0</v>
      </c>
      <c r="J75" s="179">
        <f>'Investment Scenario'!J76</f>
        <v>0</v>
      </c>
      <c r="K75" s="179">
        <f>'Investment Scenario'!K76</f>
        <v>0</v>
      </c>
      <c r="L75" s="179">
        <f>'Investment Scenario'!L76</f>
        <v>0</v>
      </c>
      <c r="M75" s="179">
        <f>'Investment Scenario'!M76</f>
        <v>0</v>
      </c>
      <c r="N75" s="179">
        <f>'Investment Scenario'!N76</f>
        <v>0</v>
      </c>
      <c r="O75" s="179">
        <f>'Investment Scenario'!O76</f>
        <v>0</v>
      </c>
      <c r="P75" s="179">
        <f>'Investment Scenario'!P76</f>
        <v>0</v>
      </c>
      <c r="Q75" s="179">
        <f>'Investment Scenario'!Q76</f>
        <v>0</v>
      </c>
      <c r="R75" s="179">
        <f>'Investment Scenario'!R76</f>
        <v>0</v>
      </c>
      <c r="S75" s="179">
        <f>'Investment Scenario'!S76</f>
        <v>0</v>
      </c>
      <c r="T75" s="179">
        <f>'Investment Scenario'!T76</f>
        <v>0</v>
      </c>
      <c r="U75" s="179">
        <f>'Investment Scenario'!U76</f>
        <v>0</v>
      </c>
      <c r="V75" s="179">
        <f>'Investment Scenario'!V76</f>
        <v>0</v>
      </c>
      <c r="W75" s="179">
        <f>'Investment Scenario'!W76</f>
        <v>0</v>
      </c>
      <c r="X75" s="179">
        <f>'Investment Scenario'!X76</f>
        <v>0</v>
      </c>
      <c r="Y75" s="179">
        <f>'Investment Scenario'!Y76</f>
        <v>0</v>
      </c>
      <c r="Z75" s="179">
        <f>'Investment Scenario'!Z76</f>
        <v>0</v>
      </c>
      <c r="AA75" s="179">
        <f>'Investment Scenario'!AA76</f>
        <v>0</v>
      </c>
      <c r="AB75" s="179">
        <f>'Investment Scenario'!AB76</f>
        <v>0</v>
      </c>
      <c r="AC75" s="179">
        <f>'Investment Scenario'!AC76</f>
        <v>0</v>
      </c>
      <c r="AD75" s="179">
        <f>'Investment Scenario'!AD76</f>
        <v>0</v>
      </c>
      <c r="AE75" s="179">
        <f>'Investment Scenario'!AE76</f>
        <v>0</v>
      </c>
      <c r="AF75" s="179">
        <f>'Investment Scenario'!AF76</f>
        <v>0</v>
      </c>
      <c r="AG75" s="179">
        <f>'Investment Scenario'!AG76</f>
        <v>0</v>
      </c>
      <c r="AH75" s="179">
        <f>'Investment Scenario'!AH76</f>
        <v>0</v>
      </c>
      <c r="AI75" s="179">
        <f>'Investment Scenario'!AI76</f>
        <v>0</v>
      </c>
      <c r="AJ75" s="179">
        <f>'Investment Scenario'!AJ76</f>
        <v>0</v>
      </c>
      <c r="AK75" s="179">
        <f>'Investment Scenario'!AK76</f>
        <v>0</v>
      </c>
      <c r="AL75" s="179">
        <f>'Investment Scenario'!AL76</f>
        <v>0</v>
      </c>
      <c r="AM75" s="179">
        <f>'Investment Scenario'!AM76</f>
        <v>0</v>
      </c>
      <c r="AN75" s="179">
        <f>'Investment Scenario'!AN76</f>
        <v>0</v>
      </c>
      <c r="AO75" s="179">
        <f>'Investment Scenario'!AO76</f>
        <v>0</v>
      </c>
      <c r="AP75" s="179">
        <f>'Investment Scenario'!AP76</f>
        <v>0</v>
      </c>
      <c r="AQ75" s="179">
        <f>'Investment Scenario'!AQ76</f>
        <v>0</v>
      </c>
      <c r="AR75" s="156"/>
    </row>
    <row r="76" spans="1:44" s="40" customFormat="1" x14ac:dyDescent="0.25">
      <c r="A76" s="169" t="s">
        <v>83</v>
      </c>
      <c r="B76" s="186">
        <f>'Investment Scenario'!B77</f>
        <v>0</v>
      </c>
      <c r="C76" s="157"/>
      <c r="D76" s="157"/>
      <c r="E76" s="179">
        <f>'Investment Scenario'!E77</f>
        <v>0</v>
      </c>
      <c r="F76" s="179">
        <f>'Investment Scenario'!F77</f>
        <v>0</v>
      </c>
      <c r="G76" s="179">
        <f>'Investment Scenario'!G77</f>
        <v>0</v>
      </c>
      <c r="H76" s="179">
        <f>'Investment Scenario'!H77</f>
        <v>0</v>
      </c>
      <c r="I76" s="179">
        <f>'Investment Scenario'!I77</f>
        <v>0</v>
      </c>
      <c r="J76" s="179">
        <f>'Investment Scenario'!J77</f>
        <v>0</v>
      </c>
      <c r="K76" s="179">
        <f>'Investment Scenario'!K77</f>
        <v>0</v>
      </c>
      <c r="L76" s="179">
        <f>'Investment Scenario'!L77</f>
        <v>0</v>
      </c>
      <c r="M76" s="179">
        <f>'Investment Scenario'!M77</f>
        <v>0</v>
      </c>
      <c r="N76" s="179">
        <f>'Investment Scenario'!N77</f>
        <v>0</v>
      </c>
      <c r="O76" s="179">
        <f>'Investment Scenario'!O77</f>
        <v>0</v>
      </c>
      <c r="P76" s="179">
        <f>'Investment Scenario'!P77</f>
        <v>0</v>
      </c>
      <c r="Q76" s="179">
        <f>'Investment Scenario'!Q77</f>
        <v>0</v>
      </c>
      <c r="R76" s="179">
        <f>'Investment Scenario'!R77</f>
        <v>0</v>
      </c>
      <c r="S76" s="179">
        <f>'Investment Scenario'!S77</f>
        <v>0</v>
      </c>
      <c r="T76" s="179">
        <f>'Investment Scenario'!T77</f>
        <v>0</v>
      </c>
      <c r="U76" s="179">
        <f>'Investment Scenario'!U77</f>
        <v>0</v>
      </c>
      <c r="V76" s="179">
        <f>'Investment Scenario'!V77</f>
        <v>0</v>
      </c>
      <c r="W76" s="179">
        <f>'Investment Scenario'!W77</f>
        <v>0</v>
      </c>
      <c r="X76" s="179">
        <f>'Investment Scenario'!X77</f>
        <v>0</v>
      </c>
      <c r="Y76" s="179">
        <f>'Investment Scenario'!Y77</f>
        <v>0</v>
      </c>
      <c r="Z76" s="179">
        <f>'Investment Scenario'!Z77</f>
        <v>0</v>
      </c>
      <c r="AA76" s="179">
        <f>'Investment Scenario'!AA77</f>
        <v>0</v>
      </c>
      <c r="AB76" s="179">
        <f>'Investment Scenario'!AB77</f>
        <v>0</v>
      </c>
      <c r="AC76" s="179">
        <f>'Investment Scenario'!AC77</f>
        <v>0</v>
      </c>
      <c r="AD76" s="179">
        <f>'Investment Scenario'!AD77</f>
        <v>0</v>
      </c>
      <c r="AE76" s="179">
        <f>'Investment Scenario'!AE77</f>
        <v>0</v>
      </c>
      <c r="AF76" s="179">
        <f>'Investment Scenario'!AF77</f>
        <v>0</v>
      </c>
      <c r="AG76" s="179">
        <f>'Investment Scenario'!AG77</f>
        <v>0</v>
      </c>
      <c r="AH76" s="179">
        <f>'Investment Scenario'!AH77</f>
        <v>0</v>
      </c>
      <c r="AI76" s="179">
        <f>'Investment Scenario'!AI77</f>
        <v>0</v>
      </c>
      <c r="AJ76" s="179">
        <f>'Investment Scenario'!AJ77</f>
        <v>0</v>
      </c>
      <c r="AK76" s="179">
        <f>'Investment Scenario'!AK77</f>
        <v>0</v>
      </c>
      <c r="AL76" s="179">
        <f>'Investment Scenario'!AL77</f>
        <v>0</v>
      </c>
      <c r="AM76" s="179">
        <f>'Investment Scenario'!AM77</f>
        <v>0</v>
      </c>
      <c r="AN76" s="179">
        <f>'Investment Scenario'!AN77</f>
        <v>0</v>
      </c>
      <c r="AO76" s="179">
        <f>'Investment Scenario'!AO77</f>
        <v>0</v>
      </c>
      <c r="AP76" s="179">
        <f>'Investment Scenario'!AP77</f>
        <v>0</v>
      </c>
      <c r="AQ76" s="179">
        <f>'Investment Scenario'!AQ77</f>
        <v>0</v>
      </c>
      <c r="AR76" s="156"/>
    </row>
    <row r="77" spans="1:44" s="40" customFormat="1" x14ac:dyDescent="0.25">
      <c r="A77" s="169" t="s">
        <v>84</v>
      </c>
      <c r="B77" s="186">
        <f>'Investment Scenario'!B78</f>
        <v>0</v>
      </c>
      <c r="C77" s="157"/>
      <c r="D77" s="157"/>
      <c r="E77" s="179">
        <f>'Investment Scenario'!E78</f>
        <v>0</v>
      </c>
      <c r="F77" s="179">
        <f>'Investment Scenario'!F78</f>
        <v>0</v>
      </c>
      <c r="G77" s="179">
        <f>'Investment Scenario'!G78</f>
        <v>0</v>
      </c>
      <c r="H77" s="179">
        <f>'Investment Scenario'!H78</f>
        <v>0</v>
      </c>
      <c r="I77" s="179">
        <f>'Investment Scenario'!I78</f>
        <v>0</v>
      </c>
      <c r="J77" s="179">
        <f>'Investment Scenario'!J78</f>
        <v>0</v>
      </c>
      <c r="K77" s="179">
        <f>'Investment Scenario'!K78</f>
        <v>0</v>
      </c>
      <c r="L77" s="179">
        <f>'Investment Scenario'!L78</f>
        <v>0</v>
      </c>
      <c r="M77" s="179">
        <f>'Investment Scenario'!M78</f>
        <v>0</v>
      </c>
      <c r="N77" s="179">
        <f>'Investment Scenario'!N78</f>
        <v>0</v>
      </c>
      <c r="O77" s="179">
        <f>'Investment Scenario'!O78</f>
        <v>0</v>
      </c>
      <c r="P77" s="179">
        <f>'Investment Scenario'!P78</f>
        <v>0</v>
      </c>
      <c r="Q77" s="179">
        <f>'Investment Scenario'!Q78</f>
        <v>0</v>
      </c>
      <c r="R77" s="179">
        <f>'Investment Scenario'!R78</f>
        <v>0</v>
      </c>
      <c r="S77" s="179">
        <f>'Investment Scenario'!S78</f>
        <v>0</v>
      </c>
      <c r="T77" s="179">
        <f>'Investment Scenario'!T78</f>
        <v>0</v>
      </c>
      <c r="U77" s="179">
        <f>'Investment Scenario'!U78</f>
        <v>0</v>
      </c>
      <c r="V77" s="179">
        <f>'Investment Scenario'!V78</f>
        <v>0</v>
      </c>
      <c r="W77" s="179">
        <f>'Investment Scenario'!W78</f>
        <v>0</v>
      </c>
      <c r="X77" s="179">
        <f>'Investment Scenario'!X78</f>
        <v>0</v>
      </c>
      <c r="Y77" s="179">
        <f>'Investment Scenario'!Y78</f>
        <v>0</v>
      </c>
      <c r="Z77" s="179">
        <f>'Investment Scenario'!Z78</f>
        <v>0</v>
      </c>
      <c r="AA77" s="179">
        <f>'Investment Scenario'!AA78</f>
        <v>0</v>
      </c>
      <c r="AB77" s="179">
        <f>'Investment Scenario'!AB78</f>
        <v>0</v>
      </c>
      <c r="AC77" s="179">
        <f>'Investment Scenario'!AC78</f>
        <v>0</v>
      </c>
      <c r="AD77" s="179">
        <f>'Investment Scenario'!AD78</f>
        <v>0</v>
      </c>
      <c r="AE77" s="179">
        <f>'Investment Scenario'!AE78</f>
        <v>0</v>
      </c>
      <c r="AF77" s="179">
        <f>'Investment Scenario'!AF78</f>
        <v>0</v>
      </c>
      <c r="AG77" s="179">
        <f>'Investment Scenario'!AG78</f>
        <v>0</v>
      </c>
      <c r="AH77" s="179">
        <f>'Investment Scenario'!AH78</f>
        <v>0</v>
      </c>
      <c r="AI77" s="179">
        <f>'Investment Scenario'!AI78</f>
        <v>0</v>
      </c>
      <c r="AJ77" s="179">
        <f>'Investment Scenario'!AJ78</f>
        <v>0</v>
      </c>
      <c r="AK77" s="179">
        <f>'Investment Scenario'!AK78</f>
        <v>0</v>
      </c>
      <c r="AL77" s="179">
        <f>'Investment Scenario'!AL78</f>
        <v>0</v>
      </c>
      <c r="AM77" s="179">
        <f>'Investment Scenario'!AM78</f>
        <v>0</v>
      </c>
      <c r="AN77" s="179">
        <f>'Investment Scenario'!AN78</f>
        <v>0</v>
      </c>
      <c r="AO77" s="179">
        <f>'Investment Scenario'!AO78</f>
        <v>0</v>
      </c>
      <c r="AP77" s="179">
        <f>'Investment Scenario'!AP78</f>
        <v>0</v>
      </c>
      <c r="AQ77" s="179">
        <f>'Investment Scenario'!AQ78</f>
        <v>0</v>
      </c>
      <c r="AR77" s="156"/>
    </row>
    <row r="78" spans="1:44" s="40" customFormat="1" x14ac:dyDescent="0.25">
      <c r="A78" s="169" t="s">
        <v>85</v>
      </c>
      <c r="B78" s="186">
        <f>'Investment Scenario'!B79</f>
        <v>0</v>
      </c>
      <c r="C78" s="157"/>
      <c r="D78" s="157"/>
      <c r="E78" s="179">
        <f>'Investment Scenario'!E79</f>
        <v>0</v>
      </c>
      <c r="F78" s="179">
        <f>'Investment Scenario'!F79</f>
        <v>0</v>
      </c>
      <c r="G78" s="179">
        <f>'Investment Scenario'!G79</f>
        <v>0</v>
      </c>
      <c r="H78" s="179">
        <f>'Investment Scenario'!H79</f>
        <v>0</v>
      </c>
      <c r="I78" s="179">
        <f>'Investment Scenario'!I79</f>
        <v>0</v>
      </c>
      <c r="J78" s="179">
        <f>'Investment Scenario'!J79</f>
        <v>0</v>
      </c>
      <c r="K78" s="179">
        <f>'Investment Scenario'!K79</f>
        <v>0</v>
      </c>
      <c r="L78" s="179">
        <f>'Investment Scenario'!L79</f>
        <v>0</v>
      </c>
      <c r="M78" s="179">
        <f>'Investment Scenario'!M79</f>
        <v>0</v>
      </c>
      <c r="N78" s="179">
        <f>'Investment Scenario'!N79</f>
        <v>0</v>
      </c>
      <c r="O78" s="179">
        <f>'Investment Scenario'!O79</f>
        <v>0</v>
      </c>
      <c r="P78" s="179">
        <f>'Investment Scenario'!P79</f>
        <v>0</v>
      </c>
      <c r="Q78" s="179">
        <f>'Investment Scenario'!Q79</f>
        <v>0</v>
      </c>
      <c r="R78" s="179">
        <f>'Investment Scenario'!R79</f>
        <v>0</v>
      </c>
      <c r="S78" s="179">
        <f>'Investment Scenario'!S79</f>
        <v>0</v>
      </c>
      <c r="T78" s="179">
        <f>'Investment Scenario'!T79</f>
        <v>0</v>
      </c>
      <c r="U78" s="179">
        <f>'Investment Scenario'!U79</f>
        <v>0</v>
      </c>
      <c r="V78" s="179">
        <f>'Investment Scenario'!V79</f>
        <v>0</v>
      </c>
      <c r="W78" s="179">
        <f>'Investment Scenario'!W79</f>
        <v>0</v>
      </c>
      <c r="X78" s="179">
        <f>'Investment Scenario'!X79</f>
        <v>0</v>
      </c>
      <c r="Y78" s="179">
        <f>'Investment Scenario'!Y79</f>
        <v>0</v>
      </c>
      <c r="Z78" s="179">
        <f>'Investment Scenario'!Z79</f>
        <v>0</v>
      </c>
      <c r="AA78" s="179">
        <f>'Investment Scenario'!AA79</f>
        <v>0</v>
      </c>
      <c r="AB78" s="179">
        <f>'Investment Scenario'!AB79</f>
        <v>0</v>
      </c>
      <c r="AC78" s="179">
        <f>'Investment Scenario'!AC79</f>
        <v>0</v>
      </c>
      <c r="AD78" s="179">
        <f>'Investment Scenario'!AD79</f>
        <v>0</v>
      </c>
      <c r="AE78" s="179">
        <f>'Investment Scenario'!AE79</f>
        <v>0</v>
      </c>
      <c r="AF78" s="179">
        <f>'Investment Scenario'!AF79</f>
        <v>0</v>
      </c>
      <c r="AG78" s="179">
        <f>'Investment Scenario'!AG79</f>
        <v>0</v>
      </c>
      <c r="AH78" s="179">
        <f>'Investment Scenario'!AH79</f>
        <v>0</v>
      </c>
      <c r="AI78" s="179">
        <f>'Investment Scenario'!AI79</f>
        <v>0</v>
      </c>
      <c r="AJ78" s="179">
        <f>'Investment Scenario'!AJ79</f>
        <v>0</v>
      </c>
      <c r="AK78" s="179">
        <f>'Investment Scenario'!AK79</f>
        <v>0</v>
      </c>
      <c r="AL78" s="179">
        <f>'Investment Scenario'!AL79</f>
        <v>0</v>
      </c>
      <c r="AM78" s="179">
        <f>'Investment Scenario'!AM79</f>
        <v>0</v>
      </c>
      <c r="AN78" s="179">
        <f>'Investment Scenario'!AN79</f>
        <v>0</v>
      </c>
      <c r="AO78" s="179">
        <f>'Investment Scenario'!AO79</f>
        <v>0</v>
      </c>
      <c r="AP78" s="179">
        <f>'Investment Scenario'!AP79</f>
        <v>0</v>
      </c>
      <c r="AQ78" s="179">
        <f>'Investment Scenario'!AQ79</f>
        <v>0</v>
      </c>
      <c r="AR78" s="156"/>
    </row>
    <row r="79" spans="1:44" s="40" customFormat="1" x14ac:dyDescent="0.25">
      <c r="A79" s="169" t="s">
        <v>86</v>
      </c>
      <c r="B79" s="186">
        <f>'Investment Scenario'!B80</f>
        <v>0</v>
      </c>
      <c r="C79" s="157"/>
      <c r="D79" s="157"/>
      <c r="E79" s="179">
        <f>'Investment Scenario'!E80</f>
        <v>0</v>
      </c>
      <c r="F79" s="179">
        <f>'Investment Scenario'!F80</f>
        <v>0</v>
      </c>
      <c r="G79" s="179">
        <f>'Investment Scenario'!G80</f>
        <v>0</v>
      </c>
      <c r="H79" s="179">
        <f>'Investment Scenario'!H80</f>
        <v>0</v>
      </c>
      <c r="I79" s="179">
        <f>'Investment Scenario'!I80</f>
        <v>0</v>
      </c>
      <c r="J79" s="179">
        <f>'Investment Scenario'!J80</f>
        <v>0</v>
      </c>
      <c r="K79" s="179">
        <f>'Investment Scenario'!K80</f>
        <v>0</v>
      </c>
      <c r="L79" s="179">
        <f>'Investment Scenario'!L80</f>
        <v>0</v>
      </c>
      <c r="M79" s="179">
        <f>'Investment Scenario'!M80</f>
        <v>0</v>
      </c>
      <c r="N79" s="179">
        <f>'Investment Scenario'!N80</f>
        <v>0</v>
      </c>
      <c r="O79" s="179">
        <f>'Investment Scenario'!O80</f>
        <v>0</v>
      </c>
      <c r="P79" s="179">
        <f>'Investment Scenario'!P80</f>
        <v>0</v>
      </c>
      <c r="Q79" s="179">
        <f>'Investment Scenario'!Q80</f>
        <v>0</v>
      </c>
      <c r="R79" s="179">
        <f>'Investment Scenario'!R80</f>
        <v>0</v>
      </c>
      <c r="S79" s="179">
        <f>'Investment Scenario'!S80</f>
        <v>0</v>
      </c>
      <c r="T79" s="179">
        <f>'Investment Scenario'!T80</f>
        <v>0</v>
      </c>
      <c r="U79" s="179">
        <f>'Investment Scenario'!U80</f>
        <v>0</v>
      </c>
      <c r="V79" s="179">
        <f>'Investment Scenario'!V80</f>
        <v>0</v>
      </c>
      <c r="W79" s="179">
        <f>'Investment Scenario'!W80</f>
        <v>0</v>
      </c>
      <c r="X79" s="179">
        <f>'Investment Scenario'!X80</f>
        <v>0</v>
      </c>
      <c r="Y79" s="179">
        <f>'Investment Scenario'!Y80</f>
        <v>0</v>
      </c>
      <c r="Z79" s="179">
        <f>'Investment Scenario'!Z80</f>
        <v>0</v>
      </c>
      <c r="AA79" s="179">
        <f>'Investment Scenario'!AA80</f>
        <v>0</v>
      </c>
      <c r="AB79" s="179">
        <f>'Investment Scenario'!AB80</f>
        <v>0</v>
      </c>
      <c r="AC79" s="179">
        <f>'Investment Scenario'!AC80</f>
        <v>0</v>
      </c>
      <c r="AD79" s="179">
        <f>'Investment Scenario'!AD80</f>
        <v>0</v>
      </c>
      <c r="AE79" s="179">
        <f>'Investment Scenario'!AE80</f>
        <v>0</v>
      </c>
      <c r="AF79" s="179">
        <f>'Investment Scenario'!AF80</f>
        <v>0</v>
      </c>
      <c r="AG79" s="179">
        <f>'Investment Scenario'!AG80</f>
        <v>0</v>
      </c>
      <c r="AH79" s="179">
        <f>'Investment Scenario'!AH80</f>
        <v>0</v>
      </c>
      <c r="AI79" s="179">
        <f>'Investment Scenario'!AI80</f>
        <v>0</v>
      </c>
      <c r="AJ79" s="179">
        <f>'Investment Scenario'!AJ80</f>
        <v>0</v>
      </c>
      <c r="AK79" s="179">
        <f>'Investment Scenario'!AK80</f>
        <v>0</v>
      </c>
      <c r="AL79" s="179">
        <f>'Investment Scenario'!AL80</f>
        <v>0</v>
      </c>
      <c r="AM79" s="179">
        <f>'Investment Scenario'!AM80</f>
        <v>0</v>
      </c>
      <c r="AN79" s="179">
        <f>'Investment Scenario'!AN80</f>
        <v>0</v>
      </c>
      <c r="AO79" s="179">
        <f>'Investment Scenario'!AO80</f>
        <v>0</v>
      </c>
      <c r="AP79" s="179">
        <f>'Investment Scenario'!AP80</f>
        <v>0</v>
      </c>
      <c r="AQ79" s="179">
        <f>'Investment Scenario'!AQ80</f>
        <v>0</v>
      </c>
      <c r="AR79" s="156"/>
    </row>
    <row r="80" spans="1:44" s="40" customFormat="1" x14ac:dyDescent="0.25">
      <c r="A80" s="169" t="s">
        <v>87</v>
      </c>
      <c r="B80" s="186">
        <f>'Investment Scenario'!B81</f>
        <v>0</v>
      </c>
      <c r="C80" s="157"/>
      <c r="D80" s="157"/>
      <c r="E80" s="179">
        <f>'Investment Scenario'!E81</f>
        <v>0</v>
      </c>
      <c r="F80" s="179">
        <f>'Investment Scenario'!F81</f>
        <v>0</v>
      </c>
      <c r="G80" s="179">
        <f>'Investment Scenario'!G81</f>
        <v>0</v>
      </c>
      <c r="H80" s="179">
        <f>'Investment Scenario'!H81</f>
        <v>0</v>
      </c>
      <c r="I80" s="179">
        <f>'Investment Scenario'!I81</f>
        <v>0</v>
      </c>
      <c r="J80" s="179">
        <f>'Investment Scenario'!J81</f>
        <v>0</v>
      </c>
      <c r="K80" s="179">
        <f>'Investment Scenario'!K81</f>
        <v>0</v>
      </c>
      <c r="L80" s="179">
        <f>'Investment Scenario'!L81</f>
        <v>0</v>
      </c>
      <c r="M80" s="179">
        <f>'Investment Scenario'!M81</f>
        <v>0</v>
      </c>
      <c r="N80" s="179">
        <f>'Investment Scenario'!N81</f>
        <v>0</v>
      </c>
      <c r="O80" s="179">
        <f>'Investment Scenario'!O81</f>
        <v>0</v>
      </c>
      <c r="P80" s="179">
        <f>'Investment Scenario'!P81</f>
        <v>0</v>
      </c>
      <c r="Q80" s="179">
        <f>'Investment Scenario'!Q81</f>
        <v>0</v>
      </c>
      <c r="R80" s="179">
        <f>'Investment Scenario'!R81</f>
        <v>0</v>
      </c>
      <c r="S80" s="179">
        <f>'Investment Scenario'!S81</f>
        <v>0</v>
      </c>
      <c r="T80" s="179">
        <f>'Investment Scenario'!T81</f>
        <v>0</v>
      </c>
      <c r="U80" s="179">
        <f>'Investment Scenario'!U81</f>
        <v>0</v>
      </c>
      <c r="V80" s="179">
        <f>'Investment Scenario'!V81</f>
        <v>0</v>
      </c>
      <c r="W80" s="179">
        <f>'Investment Scenario'!W81</f>
        <v>0</v>
      </c>
      <c r="X80" s="179">
        <f>'Investment Scenario'!X81</f>
        <v>0</v>
      </c>
      <c r="Y80" s="179">
        <f>'Investment Scenario'!Y81</f>
        <v>0</v>
      </c>
      <c r="Z80" s="179">
        <f>'Investment Scenario'!Z81</f>
        <v>0</v>
      </c>
      <c r="AA80" s="179">
        <f>'Investment Scenario'!AA81</f>
        <v>0</v>
      </c>
      <c r="AB80" s="179">
        <f>'Investment Scenario'!AB81</f>
        <v>0</v>
      </c>
      <c r="AC80" s="179">
        <f>'Investment Scenario'!AC81</f>
        <v>0</v>
      </c>
      <c r="AD80" s="179">
        <f>'Investment Scenario'!AD81</f>
        <v>0</v>
      </c>
      <c r="AE80" s="179">
        <f>'Investment Scenario'!AE81</f>
        <v>0</v>
      </c>
      <c r="AF80" s="179">
        <f>'Investment Scenario'!AF81</f>
        <v>0</v>
      </c>
      <c r="AG80" s="179">
        <f>'Investment Scenario'!AG81</f>
        <v>0</v>
      </c>
      <c r="AH80" s="179">
        <f>'Investment Scenario'!AH81</f>
        <v>0</v>
      </c>
      <c r="AI80" s="179">
        <f>'Investment Scenario'!AI81</f>
        <v>0</v>
      </c>
      <c r="AJ80" s="179">
        <f>'Investment Scenario'!AJ81</f>
        <v>0</v>
      </c>
      <c r="AK80" s="179">
        <f>'Investment Scenario'!AK81</f>
        <v>0</v>
      </c>
      <c r="AL80" s="179">
        <f>'Investment Scenario'!AL81</f>
        <v>0</v>
      </c>
      <c r="AM80" s="179">
        <f>'Investment Scenario'!AM81</f>
        <v>0</v>
      </c>
      <c r="AN80" s="179">
        <f>'Investment Scenario'!AN81</f>
        <v>0</v>
      </c>
      <c r="AO80" s="179">
        <f>'Investment Scenario'!AO81</f>
        <v>0</v>
      </c>
      <c r="AP80" s="179">
        <f>'Investment Scenario'!AP81</f>
        <v>0</v>
      </c>
      <c r="AQ80" s="179">
        <f>'Investment Scenario'!AQ81</f>
        <v>0</v>
      </c>
      <c r="AR80" s="156"/>
    </row>
    <row r="81" spans="1:44" s="40" customFormat="1" x14ac:dyDescent="0.25">
      <c r="A81" s="169" t="s">
        <v>88</v>
      </c>
      <c r="B81" s="186">
        <f>'Investment Scenario'!B82</f>
        <v>0</v>
      </c>
      <c r="C81" s="157"/>
      <c r="D81" s="157"/>
      <c r="E81" s="179">
        <f>'Investment Scenario'!E82</f>
        <v>0</v>
      </c>
      <c r="F81" s="179">
        <f>'Investment Scenario'!F82</f>
        <v>0</v>
      </c>
      <c r="G81" s="179">
        <f>'Investment Scenario'!G82</f>
        <v>0</v>
      </c>
      <c r="H81" s="179">
        <f>'Investment Scenario'!H82</f>
        <v>0</v>
      </c>
      <c r="I81" s="179">
        <f>'Investment Scenario'!I82</f>
        <v>0</v>
      </c>
      <c r="J81" s="179">
        <f>'Investment Scenario'!J82</f>
        <v>0</v>
      </c>
      <c r="K81" s="179">
        <f>'Investment Scenario'!K82</f>
        <v>0</v>
      </c>
      <c r="L81" s="179">
        <f>'Investment Scenario'!L82</f>
        <v>0</v>
      </c>
      <c r="M81" s="179">
        <f>'Investment Scenario'!M82</f>
        <v>0</v>
      </c>
      <c r="N81" s="179">
        <f>'Investment Scenario'!N82</f>
        <v>0</v>
      </c>
      <c r="O81" s="179">
        <f>'Investment Scenario'!O82</f>
        <v>0</v>
      </c>
      <c r="P81" s="179">
        <f>'Investment Scenario'!P82</f>
        <v>0</v>
      </c>
      <c r="Q81" s="179">
        <f>'Investment Scenario'!Q82</f>
        <v>0</v>
      </c>
      <c r="R81" s="179">
        <f>'Investment Scenario'!R82</f>
        <v>0</v>
      </c>
      <c r="S81" s="179">
        <f>'Investment Scenario'!S82</f>
        <v>0</v>
      </c>
      <c r="T81" s="179">
        <f>'Investment Scenario'!T82</f>
        <v>0</v>
      </c>
      <c r="U81" s="179">
        <f>'Investment Scenario'!U82</f>
        <v>0</v>
      </c>
      <c r="V81" s="179">
        <f>'Investment Scenario'!V82</f>
        <v>0</v>
      </c>
      <c r="W81" s="179">
        <f>'Investment Scenario'!W82</f>
        <v>0</v>
      </c>
      <c r="X81" s="179">
        <f>'Investment Scenario'!X82</f>
        <v>0</v>
      </c>
      <c r="Y81" s="179">
        <f>'Investment Scenario'!Y82</f>
        <v>0</v>
      </c>
      <c r="Z81" s="179">
        <f>'Investment Scenario'!Z82</f>
        <v>0</v>
      </c>
      <c r="AA81" s="179">
        <f>'Investment Scenario'!AA82</f>
        <v>0</v>
      </c>
      <c r="AB81" s="179">
        <f>'Investment Scenario'!AB82</f>
        <v>0</v>
      </c>
      <c r="AC81" s="179">
        <f>'Investment Scenario'!AC82</f>
        <v>0</v>
      </c>
      <c r="AD81" s="179">
        <f>'Investment Scenario'!AD82</f>
        <v>0</v>
      </c>
      <c r="AE81" s="179">
        <f>'Investment Scenario'!AE82</f>
        <v>0</v>
      </c>
      <c r="AF81" s="179">
        <f>'Investment Scenario'!AF82</f>
        <v>0</v>
      </c>
      <c r="AG81" s="179">
        <f>'Investment Scenario'!AG82</f>
        <v>0</v>
      </c>
      <c r="AH81" s="179">
        <f>'Investment Scenario'!AH82</f>
        <v>0</v>
      </c>
      <c r="AI81" s="179">
        <f>'Investment Scenario'!AI82</f>
        <v>0</v>
      </c>
      <c r="AJ81" s="179">
        <f>'Investment Scenario'!AJ82</f>
        <v>0</v>
      </c>
      <c r="AK81" s="179">
        <f>'Investment Scenario'!AK82</f>
        <v>0</v>
      </c>
      <c r="AL81" s="179">
        <f>'Investment Scenario'!AL82</f>
        <v>0</v>
      </c>
      <c r="AM81" s="179">
        <f>'Investment Scenario'!AM82</f>
        <v>0</v>
      </c>
      <c r="AN81" s="179">
        <f>'Investment Scenario'!AN82</f>
        <v>0</v>
      </c>
      <c r="AO81" s="179">
        <f>'Investment Scenario'!AO82</f>
        <v>0</v>
      </c>
      <c r="AP81" s="179">
        <f>'Investment Scenario'!AP82</f>
        <v>0</v>
      </c>
      <c r="AQ81" s="179">
        <f>'Investment Scenario'!AQ82</f>
        <v>0</v>
      </c>
      <c r="AR81" s="156"/>
    </row>
    <row r="82" spans="1:44" s="40" customFormat="1" x14ac:dyDescent="0.25">
      <c r="A82" s="169" t="s">
        <v>89</v>
      </c>
      <c r="B82" s="186">
        <f>'Investment Scenario'!B83</f>
        <v>0</v>
      </c>
      <c r="C82" s="157"/>
      <c r="D82" s="157"/>
      <c r="E82" s="179">
        <f>'Investment Scenario'!E83</f>
        <v>0</v>
      </c>
      <c r="F82" s="179">
        <f>'Investment Scenario'!F83</f>
        <v>0</v>
      </c>
      <c r="G82" s="179">
        <f>'Investment Scenario'!G83</f>
        <v>0</v>
      </c>
      <c r="H82" s="179">
        <f>'Investment Scenario'!H83</f>
        <v>0</v>
      </c>
      <c r="I82" s="179">
        <f>'Investment Scenario'!I83</f>
        <v>0</v>
      </c>
      <c r="J82" s="179">
        <f>'Investment Scenario'!J83</f>
        <v>0</v>
      </c>
      <c r="K82" s="179">
        <f>'Investment Scenario'!K83</f>
        <v>0</v>
      </c>
      <c r="L82" s="179">
        <f>'Investment Scenario'!L83</f>
        <v>0</v>
      </c>
      <c r="M82" s="179">
        <f>'Investment Scenario'!M83</f>
        <v>0</v>
      </c>
      <c r="N82" s="179">
        <f>'Investment Scenario'!N83</f>
        <v>0</v>
      </c>
      <c r="O82" s="179">
        <f>'Investment Scenario'!O83</f>
        <v>0</v>
      </c>
      <c r="P82" s="179">
        <f>'Investment Scenario'!P83</f>
        <v>0</v>
      </c>
      <c r="Q82" s="179">
        <f>'Investment Scenario'!Q83</f>
        <v>0</v>
      </c>
      <c r="R82" s="179">
        <f>'Investment Scenario'!R83</f>
        <v>0</v>
      </c>
      <c r="S82" s="179">
        <f>'Investment Scenario'!S83</f>
        <v>0</v>
      </c>
      <c r="T82" s="179">
        <f>'Investment Scenario'!T83</f>
        <v>0</v>
      </c>
      <c r="U82" s="179">
        <f>'Investment Scenario'!U83</f>
        <v>0</v>
      </c>
      <c r="V82" s="179">
        <f>'Investment Scenario'!V83</f>
        <v>0</v>
      </c>
      <c r="W82" s="179">
        <f>'Investment Scenario'!W83</f>
        <v>0</v>
      </c>
      <c r="X82" s="179">
        <f>'Investment Scenario'!X83</f>
        <v>0</v>
      </c>
      <c r="Y82" s="179">
        <f>'Investment Scenario'!Y83</f>
        <v>0</v>
      </c>
      <c r="Z82" s="179">
        <f>'Investment Scenario'!Z83</f>
        <v>0</v>
      </c>
      <c r="AA82" s="179">
        <f>'Investment Scenario'!AA83</f>
        <v>0</v>
      </c>
      <c r="AB82" s="179">
        <f>'Investment Scenario'!AB83</f>
        <v>0</v>
      </c>
      <c r="AC82" s="179">
        <f>'Investment Scenario'!AC83</f>
        <v>0</v>
      </c>
      <c r="AD82" s="179">
        <f>'Investment Scenario'!AD83</f>
        <v>0</v>
      </c>
      <c r="AE82" s="179">
        <f>'Investment Scenario'!AE83</f>
        <v>0</v>
      </c>
      <c r="AF82" s="179">
        <f>'Investment Scenario'!AF83</f>
        <v>0</v>
      </c>
      <c r="AG82" s="179">
        <f>'Investment Scenario'!AG83</f>
        <v>0</v>
      </c>
      <c r="AH82" s="179">
        <f>'Investment Scenario'!AH83</f>
        <v>0</v>
      </c>
      <c r="AI82" s="179">
        <f>'Investment Scenario'!AI83</f>
        <v>0</v>
      </c>
      <c r="AJ82" s="179">
        <f>'Investment Scenario'!AJ83</f>
        <v>0</v>
      </c>
      <c r="AK82" s="179">
        <f>'Investment Scenario'!AK83</f>
        <v>0</v>
      </c>
      <c r="AL82" s="179">
        <f>'Investment Scenario'!AL83</f>
        <v>0</v>
      </c>
      <c r="AM82" s="179">
        <f>'Investment Scenario'!AM83</f>
        <v>0</v>
      </c>
      <c r="AN82" s="179">
        <f>'Investment Scenario'!AN83</f>
        <v>0</v>
      </c>
      <c r="AO82" s="179">
        <f>'Investment Scenario'!AO83</f>
        <v>0</v>
      </c>
      <c r="AP82" s="179">
        <f>'Investment Scenario'!AP83</f>
        <v>0</v>
      </c>
      <c r="AQ82" s="179">
        <f>'Investment Scenario'!AQ83</f>
        <v>0</v>
      </c>
      <c r="AR82" s="156"/>
    </row>
    <row r="83" spans="1:44" s="40" customFormat="1" x14ac:dyDescent="0.25">
      <c r="A83" s="169" t="s">
        <v>90</v>
      </c>
      <c r="B83" s="186">
        <f>'Investment Scenario'!B84</f>
        <v>0</v>
      </c>
      <c r="C83" s="157"/>
      <c r="D83" s="157"/>
      <c r="E83" s="179">
        <f>'Investment Scenario'!E84</f>
        <v>0</v>
      </c>
      <c r="F83" s="179">
        <f>'Investment Scenario'!F84</f>
        <v>0</v>
      </c>
      <c r="G83" s="179">
        <f>'Investment Scenario'!G84</f>
        <v>0</v>
      </c>
      <c r="H83" s="179">
        <f>'Investment Scenario'!H84</f>
        <v>0</v>
      </c>
      <c r="I83" s="179">
        <f>'Investment Scenario'!I84</f>
        <v>0</v>
      </c>
      <c r="J83" s="179">
        <f>'Investment Scenario'!J84</f>
        <v>0</v>
      </c>
      <c r="K83" s="179">
        <f>'Investment Scenario'!K84</f>
        <v>0</v>
      </c>
      <c r="L83" s="179">
        <f>'Investment Scenario'!L84</f>
        <v>0</v>
      </c>
      <c r="M83" s="179">
        <f>'Investment Scenario'!M84</f>
        <v>0</v>
      </c>
      <c r="N83" s="179">
        <f>'Investment Scenario'!N84</f>
        <v>0</v>
      </c>
      <c r="O83" s="179">
        <f>'Investment Scenario'!O84</f>
        <v>0</v>
      </c>
      <c r="P83" s="179">
        <f>'Investment Scenario'!P84</f>
        <v>0</v>
      </c>
      <c r="Q83" s="179">
        <f>'Investment Scenario'!Q84</f>
        <v>0</v>
      </c>
      <c r="R83" s="179">
        <f>'Investment Scenario'!R84</f>
        <v>0</v>
      </c>
      <c r="S83" s="179">
        <f>'Investment Scenario'!S84</f>
        <v>0</v>
      </c>
      <c r="T83" s="179">
        <f>'Investment Scenario'!T84</f>
        <v>0</v>
      </c>
      <c r="U83" s="179">
        <f>'Investment Scenario'!U84</f>
        <v>0</v>
      </c>
      <c r="V83" s="179">
        <f>'Investment Scenario'!V84</f>
        <v>0</v>
      </c>
      <c r="W83" s="179">
        <f>'Investment Scenario'!W84</f>
        <v>0</v>
      </c>
      <c r="X83" s="179">
        <f>'Investment Scenario'!X84</f>
        <v>0</v>
      </c>
      <c r="Y83" s="179">
        <f>'Investment Scenario'!Y84</f>
        <v>0</v>
      </c>
      <c r="Z83" s="179">
        <f>'Investment Scenario'!Z84</f>
        <v>0</v>
      </c>
      <c r="AA83" s="179">
        <f>'Investment Scenario'!AA84</f>
        <v>0</v>
      </c>
      <c r="AB83" s="179">
        <f>'Investment Scenario'!AB84</f>
        <v>0</v>
      </c>
      <c r="AC83" s="179">
        <f>'Investment Scenario'!AC84</f>
        <v>0</v>
      </c>
      <c r="AD83" s="179">
        <f>'Investment Scenario'!AD84</f>
        <v>0</v>
      </c>
      <c r="AE83" s="179">
        <f>'Investment Scenario'!AE84</f>
        <v>0</v>
      </c>
      <c r="AF83" s="179">
        <f>'Investment Scenario'!AF84</f>
        <v>0</v>
      </c>
      <c r="AG83" s="179">
        <f>'Investment Scenario'!AG84</f>
        <v>0</v>
      </c>
      <c r="AH83" s="179">
        <f>'Investment Scenario'!AH84</f>
        <v>0</v>
      </c>
      <c r="AI83" s="179">
        <f>'Investment Scenario'!AI84</f>
        <v>0</v>
      </c>
      <c r="AJ83" s="179">
        <f>'Investment Scenario'!AJ84</f>
        <v>0</v>
      </c>
      <c r="AK83" s="179">
        <f>'Investment Scenario'!AK84</f>
        <v>0</v>
      </c>
      <c r="AL83" s="179">
        <f>'Investment Scenario'!AL84</f>
        <v>0</v>
      </c>
      <c r="AM83" s="179">
        <f>'Investment Scenario'!AM84</f>
        <v>0</v>
      </c>
      <c r="AN83" s="179">
        <f>'Investment Scenario'!AN84</f>
        <v>0</v>
      </c>
      <c r="AO83" s="179">
        <f>'Investment Scenario'!AO84</f>
        <v>0</v>
      </c>
      <c r="AP83" s="179">
        <f>'Investment Scenario'!AP84</f>
        <v>0</v>
      </c>
      <c r="AQ83" s="179">
        <f>'Investment Scenario'!AQ84</f>
        <v>0</v>
      </c>
      <c r="AR83" s="156"/>
    </row>
    <row r="84" spans="1:44" s="1" customFormat="1" ht="30" x14ac:dyDescent="0.25">
      <c r="A84" s="187" t="s">
        <v>91</v>
      </c>
      <c r="B84" s="184" t="str">
        <f>IF(SUM(E84:AQ84)=SUM(E72:AQ83),"součet v pořádku / sum is OK","součet ostatní náklady nesedí")</f>
        <v>součet v pořádku / sum is OK</v>
      </c>
      <c r="C84" s="185"/>
      <c r="D84" s="168"/>
      <c r="E84" s="179">
        <f>'Investment Scenario'!E85</f>
        <v>0</v>
      </c>
      <c r="F84" s="179">
        <f>'Investment Scenario'!F85</f>
        <v>0</v>
      </c>
      <c r="G84" s="179">
        <f>'Investment Scenario'!G85</f>
        <v>0</v>
      </c>
      <c r="H84" s="179">
        <f>'Investment Scenario'!H85</f>
        <v>0</v>
      </c>
      <c r="I84" s="179">
        <f>'Investment Scenario'!I85</f>
        <v>0</v>
      </c>
      <c r="J84" s="179">
        <f>'Investment Scenario'!J85</f>
        <v>0</v>
      </c>
      <c r="K84" s="179">
        <f>'Investment Scenario'!K85</f>
        <v>0</v>
      </c>
      <c r="L84" s="179">
        <f>'Investment Scenario'!L85</f>
        <v>0</v>
      </c>
      <c r="M84" s="179">
        <f>'Investment Scenario'!M85</f>
        <v>0</v>
      </c>
      <c r="N84" s="179">
        <f>'Investment Scenario'!N85</f>
        <v>0</v>
      </c>
      <c r="O84" s="179">
        <f>'Investment Scenario'!O85</f>
        <v>0</v>
      </c>
      <c r="P84" s="179">
        <f>'Investment Scenario'!P85</f>
        <v>0</v>
      </c>
      <c r="Q84" s="179">
        <f>'Investment Scenario'!Q85</f>
        <v>0</v>
      </c>
      <c r="R84" s="179">
        <f>'Investment Scenario'!R85</f>
        <v>0</v>
      </c>
      <c r="S84" s="179">
        <f>'Investment Scenario'!S85</f>
        <v>0</v>
      </c>
      <c r="T84" s="179">
        <f>'Investment Scenario'!T85</f>
        <v>0</v>
      </c>
      <c r="U84" s="179">
        <f>'Investment Scenario'!U85</f>
        <v>0</v>
      </c>
      <c r="V84" s="179">
        <f>'Investment Scenario'!V85</f>
        <v>0</v>
      </c>
      <c r="W84" s="179">
        <f>'Investment Scenario'!W85</f>
        <v>0</v>
      </c>
      <c r="X84" s="179">
        <f>'Investment Scenario'!X85</f>
        <v>0</v>
      </c>
      <c r="Y84" s="179">
        <f>'Investment Scenario'!Y85</f>
        <v>0</v>
      </c>
      <c r="Z84" s="179">
        <f>'Investment Scenario'!Z85</f>
        <v>0</v>
      </c>
      <c r="AA84" s="179">
        <f>'Investment Scenario'!AA85</f>
        <v>0</v>
      </c>
      <c r="AB84" s="179">
        <f>'Investment Scenario'!AB85</f>
        <v>0</v>
      </c>
      <c r="AC84" s="179">
        <f>'Investment Scenario'!AC85</f>
        <v>0</v>
      </c>
      <c r="AD84" s="179">
        <f>'Investment Scenario'!AD85</f>
        <v>0</v>
      </c>
      <c r="AE84" s="179">
        <f>'Investment Scenario'!AE85</f>
        <v>0</v>
      </c>
      <c r="AF84" s="179">
        <f>'Investment Scenario'!AF85</f>
        <v>0</v>
      </c>
      <c r="AG84" s="179">
        <f>'Investment Scenario'!AG85</f>
        <v>0</v>
      </c>
      <c r="AH84" s="179">
        <f>'Investment Scenario'!AH85</f>
        <v>0</v>
      </c>
      <c r="AI84" s="179">
        <f>'Investment Scenario'!AI85</f>
        <v>0</v>
      </c>
      <c r="AJ84" s="179">
        <f>'Investment Scenario'!AJ85</f>
        <v>0</v>
      </c>
      <c r="AK84" s="179">
        <f>'Investment Scenario'!AK85</f>
        <v>0</v>
      </c>
      <c r="AL84" s="179">
        <f>'Investment Scenario'!AL85</f>
        <v>0</v>
      </c>
      <c r="AM84" s="179">
        <f>'Investment Scenario'!AM85</f>
        <v>0</v>
      </c>
      <c r="AN84" s="179">
        <f>'Investment Scenario'!AN85</f>
        <v>0</v>
      </c>
      <c r="AO84" s="179">
        <f>'Investment Scenario'!AO85</f>
        <v>0</v>
      </c>
      <c r="AP84" s="179">
        <f>'Investment Scenario'!AP85</f>
        <v>0</v>
      </c>
      <c r="AQ84" s="179">
        <f>'Investment Scenario'!AQ85</f>
        <v>0</v>
      </c>
      <c r="AR84" s="175"/>
    </row>
    <row r="85" spans="1:44" x14ac:dyDescent="0.25">
      <c r="A85" s="158"/>
      <c r="B85" s="156"/>
      <c r="C85" s="157"/>
      <c r="D85" s="168"/>
      <c r="E85" s="156"/>
      <c r="F85" s="156"/>
      <c r="G85" s="156"/>
      <c r="H85" s="156"/>
      <c r="I85" s="175" t="s">
        <v>2</v>
      </c>
      <c r="J85" s="177">
        <v>1663003</v>
      </c>
      <c r="K85" s="156" t="s">
        <v>3</v>
      </c>
      <c r="L85" s="156"/>
      <c r="M85" s="156"/>
      <c r="N85" s="156"/>
      <c r="O85" s="156"/>
      <c r="P85" s="156"/>
      <c r="Q85" s="156"/>
      <c r="R85" s="156"/>
      <c r="S85" s="156"/>
      <c r="T85" s="156"/>
      <c r="U85" s="156"/>
      <c r="V85" s="156"/>
      <c r="W85" s="156"/>
      <c r="X85" s="156"/>
      <c r="Y85" s="156"/>
      <c r="Z85" s="156"/>
      <c r="AA85" s="156"/>
      <c r="AB85" s="156"/>
      <c r="AC85" s="156"/>
      <c r="AD85" s="156"/>
      <c r="AE85" s="156"/>
      <c r="AF85" s="156"/>
      <c r="AG85" s="156"/>
      <c r="AH85" s="156"/>
      <c r="AI85" s="156"/>
      <c r="AJ85" s="156"/>
      <c r="AK85" s="156"/>
      <c r="AL85" s="156"/>
      <c r="AM85" s="156"/>
      <c r="AN85" s="156"/>
      <c r="AO85" s="156"/>
      <c r="AP85" s="156"/>
      <c r="AQ85" s="156"/>
      <c r="AR85" s="156"/>
    </row>
    <row r="86" spans="1:44" x14ac:dyDescent="0.25">
      <c r="A86" s="155" t="s">
        <v>92</v>
      </c>
      <c r="B86" s="156"/>
      <c r="C86" s="157"/>
      <c r="D86" s="157"/>
      <c r="E86" s="156"/>
      <c r="F86" s="156"/>
      <c r="G86" s="156"/>
      <c r="H86" s="156"/>
      <c r="I86" s="156"/>
      <c r="J86" s="156"/>
      <c r="K86" s="156"/>
      <c r="L86" s="156"/>
      <c r="M86" s="156"/>
      <c r="N86" s="156"/>
      <c r="O86" s="156"/>
      <c r="P86" s="156"/>
      <c r="Q86" s="156"/>
      <c r="R86" s="156"/>
      <c r="S86" s="156"/>
      <c r="T86" s="156"/>
      <c r="U86" s="156"/>
      <c r="V86" s="156"/>
      <c r="W86" s="156"/>
      <c r="X86" s="156"/>
      <c r="Y86" s="156"/>
      <c r="Z86" s="156"/>
      <c r="AA86" s="156"/>
      <c r="AB86" s="156"/>
      <c r="AC86" s="156"/>
      <c r="AD86" s="156"/>
      <c r="AE86" s="156"/>
      <c r="AF86" s="156"/>
      <c r="AG86" s="156"/>
      <c r="AH86" s="156"/>
      <c r="AI86" s="156"/>
      <c r="AJ86" s="156"/>
      <c r="AK86" s="156"/>
      <c r="AL86" s="156"/>
      <c r="AM86" s="156"/>
      <c r="AN86" s="156"/>
      <c r="AO86" s="156"/>
      <c r="AP86" s="156"/>
      <c r="AQ86" s="156"/>
      <c r="AR86" s="156"/>
    </row>
    <row r="87" spans="1:44" s="1" customFormat="1" x14ac:dyDescent="0.25">
      <c r="A87" s="155" t="s">
        <v>93</v>
      </c>
      <c r="B87" s="175"/>
      <c r="C87" s="173"/>
      <c r="D87" s="173"/>
      <c r="E87" s="174">
        <f>'Investment Scenario'!E88</f>
        <v>0</v>
      </c>
      <c r="F87" s="174">
        <f>'Investment Scenario'!F88</f>
        <v>0</v>
      </c>
      <c r="G87" s="174">
        <f>'Investment Scenario'!G88</f>
        <v>0</v>
      </c>
      <c r="H87" s="174">
        <f>'Investment Scenario'!H88</f>
        <v>0</v>
      </c>
      <c r="I87" s="174">
        <f>'Investment Scenario'!I88</f>
        <v>0</v>
      </c>
      <c r="J87" s="174">
        <f>'Investment Scenario'!J88</f>
        <v>0</v>
      </c>
      <c r="K87" s="174">
        <f>'Investment Scenario'!K88</f>
        <v>0</v>
      </c>
      <c r="L87" s="174">
        <f>'Investment Scenario'!L88</f>
        <v>0</v>
      </c>
      <c r="M87" s="174">
        <f>'Investment Scenario'!M88</f>
        <v>0</v>
      </c>
      <c r="N87" s="174">
        <f>'Investment Scenario'!N88</f>
        <v>0</v>
      </c>
      <c r="O87" s="174">
        <f>'Investment Scenario'!O88</f>
        <v>0</v>
      </c>
      <c r="P87" s="174">
        <f>'Investment Scenario'!P88</f>
        <v>0</v>
      </c>
      <c r="Q87" s="174">
        <f>'Investment Scenario'!Q88</f>
        <v>0</v>
      </c>
      <c r="R87" s="174">
        <f>'Investment Scenario'!R88</f>
        <v>0</v>
      </c>
      <c r="S87" s="174">
        <f>'Investment Scenario'!S88</f>
        <v>0</v>
      </c>
      <c r="T87" s="174">
        <f>'Investment Scenario'!T88</f>
        <v>0</v>
      </c>
      <c r="U87" s="174">
        <f>'Investment Scenario'!U88</f>
        <v>0</v>
      </c>
      <c r="V87" s="174">
        <f>'Investment Scenario'!V88</f>
        <v>0</v>
      </c>
      <c r="W87" s="174">
        <f>'Investment Scenario'!W88</f>
        <v>0</v>
      </c>
      <c r="X87" s="174">
        <f>'Investment Scenario'!X88</f>
        <v>0</v>
      </c>
      <c r="Y87" s="174">
        <f>'Investment Scenario'!Y88</f>
        <v>0</v>
      </c>
      <c r="Z87" s="174">
        <f>'Investment Scenario'!Z88</f>
        <v>0</v>
      </c>
      <c r="AA87" s="174">
        <f>'Investment Scenario'!AA88</f>
        <v>0</v>
      </c>
      <c r="AB87" s="174">
        <f>'Investment Scenario'!AB88</f>
        <v>0</v>
      </c>
      <c r="AC87" s="174">
        <f>'Investment Scenario'!AC88</f>
        <v>0</v>
      </c>
      <c r="AD87" s="174">
        <f>'Investment Scenario'!AD88</f>
        <v>0</v>
      </c>
      <c r="AE87" s="174">
        <f>'Investment Scenario'!AE88</f>
        <v>0</v>
      </c>
      <c r="AF87" s="174">
        <f>'Investment Scenario'!AF88</f>
        <v>0</v>
      </c>
      <c r="AG87" s="174">
        <f>'Investment Scenario'!AG88</f>
        <v>0</v>
      </c>
      <c r="AH87" s="174">
        <f>'Investment Scenario'!AH88</f>
        <v>0</v>
      </c>
      <c r="AI87" s="174">
        <f>'Investment Scenario'!AI88</f>
        <v>0</v>
      </c>
      <c r="AJ87" s="174">
        <f>'Investment Scenario'!AJ88</f>
        <v>0</v>
      </c>
      <c r="AK87" s="174">
        <f>'Investment Scenario'!AK88</f>
        <v>0</v>
      </c>
      <c r="AL87" s="174">
        <f>'Investment Scenario'!AL88</f>
        <v>0</v>
      </c>
      <c r="AM87" s="174">
        <f>'Investment Scenario'!AM88</f>
        <v>0</v>
      </c>
      <c r="AN87" s="174">
        <f>'Investment Scenario'!AN88</f>
        <v>0</v>
      </c>
      <c r="AO87" s="174">
        <f>'Investment Scenario'!AO88</f>
        <v>0</v>
      </c>
      <c r="AP87" s="174">
        <f>'Investment Scenario'!AP88</f>
        <v>0</v>
      </c>
      <c r="AQ87" s="174">
        <f>'Investment Scenario'!AQ88</f>
        <v>0</v>
      </c>
      <c r="AR87" s="175"/>
    </row>
    <row r="88" spans="1:44" s="1" customFormat="1" x14ac:dyDescent="0.25">
      <c r="A88" s="169" t="s">
        <v>139</v>
      </c>
      <c r="B88" s="186">
        <f>'Investment Scenario'!B89</f>
        <v>0</v>
      </c>
      <c r="C88" s="175"/>
      <c r="D88" s="175"/>
      <c r="E88" s="175"/>
      <c r="F88" s="175"/>
      <c r="G88" s="175"/>
      <c r="H88" s="175"/>
      <c r="I88" s="175"/>
      <c r="J88" s="175"/>
      <c r="K88" s="175"/>
      <c r="L88" s="175"/>
      <c r="M88" s="175"/>
      <c r="N88" s="175"/>
      <c r="O88" s="175"/>
      <c r="P88" s="175"/>
      <c r="Q88" s="175"/>
      <c r="R88" s="175"/>
      <c r="S88" s="175"/>
      <c r="T88" s="175"/>
      <c r="U88" s="175"/>
      <c r="V88" s="175"/>
      <c r="W88" s="175"/>
      <c r="X88" s="175"/>
      <c r="Y88" s="175"/>
      <c r="Z88" s="175"/>
      <c r="AA88" s="175"/>
      <c r="AB88" s="175"/>
      <c r="AC88" s="175"/>
      <c r="AD88" s="175"/>
      <c r="AE88" s="175"/>
      <c r="AF88" s="175"/>
      <c r="AG88" s="175"/>
      <c r="AH88" s="175"/>
      <c r="AI88" s="175"/>
      <c r="AJ88" s="175"/>
      <c r="AK88" s="175"/>
      <c r="AL88" s="175"/>
      <c r="AM88" s="175"/>
      <c r="AN88" s="175"/>
      <c r="AO88" s="175"/>
      <c r="AP88" s="175"/>
      <c r="AQ88" s="175"/>
      <c r="AR88" s="175"/>
    </row>
    <row r="89" spans="1:44" s="1" customFormat="1" x14ac:dyDescent="0.25">
      <c r="A89" s="155" t="s">
        <v>94</v>
      </c>
      <c r="B89" s="175"/>
      <c r="C89" s="173"/>
      <c r="D89" s="173"/>
      <c r="E89" s="179">
        <f>'Investment Scenario'!E90</f>
        <v>0</v>
      </c>
      <c r="F89" s="179">
        <f>'Investment Scenario'!F90</f>
        <v>0</v>
      </c>
      <c r="G89" s="179">
        <f>'Investment Scenario'!G90</f>
        <v>0</v>
      </c>
      <c r="H89" s="179">
        <f>'Investment Scenario'!H90</f>
        <v>0</v>
      </c>
      <c r="I89" s="179">
        <f>'Investment Scenario'!I90</f>
        <v>0</v>
      </c>
      <c r="J89" s="179">
        <f>'Investment Scenario'!J90</f>
        <v>0</v>
      </c>
      <c r="K89" s="179">
        <f>'Investment Scenario'!K90</f>
        <v>0</v>
      </c>
      <c r="L89" s="179">
        <f>'Investment Scenario'!L90</f>
        <v>0</v>
      </c>
      <c r="M89" s="179">
        <f>'Investment Scenario'!M90</f>
        <v>0</v>
      </c>
      <c r="N89" s="179">
        <f>'Investment Scenario'!N90</f>
        <v>0</v>
      </c>
      <c r="O89" s="179">
        <f>'Investment Scenario'!O90</f>
        <v>0</v>
      </c>
      <c r="P89" s="179">
        <f>'Investment Scenario'!P90</f>
        <v>0</v>
      </c>
      <c r="Q89" s="179">
        <f>'Investment Scenario'!Q90</f>
        <v>0</v>
      </c>
      <c r="R89" s="179">
        <f>'Investment Scenario'!R90</f>
        <v>0</v>
      </c>
      <c r="S89" s="179">
        <f>'Investment Scenario'!S90</f>
        <v>0</v>
      </c>
      <c r="T89" s="179">
        <f>'Investment Scenario'!T90</f>
        <v>0</v>
      </c>
      <c r="U89" s="179">
        <f>'Investment Scenario'!U90</f>
        <v>0</v>
      </c>
      <c r="V89" s="179">
        <f>'Investment Scenario'!V90</f>
        <v>0</v>
      </c>
      <c r="W89" s="179">
        <f>'Investment Scenario'!W90</f>
        <v>0</v>
      </c>
      <c r="X89" s="179">
        <f>'Investment Scenario'!X90</f>
        <v>0</v>
      </c>
      <c r="Y89" s="179">
        <f>'Investment Scenario'!Y90</f>
        <v>0</v>
      </c>
      <c r="Z89" s="179">
        <f>'Investment Scenario'!Z90</f>
        <v>0</v>
      </c>
      <c r="AA89" s="179">
        <f>'Investment Scenario'!AA90</f>
        <v>0</v>
      </c>
      <c r="AB89" s="179">
        <f>'Investment Scenario'!AB90</f>
        <v>0</v>
      </c>
      <c r="AC89" s="179">
        <f>'Investment Scenario'!AC90</f>
        <v>0</v>
      </c>
      <c r="AD89" s="179">
        <f>'Investment Scenario'!AD90</f>
        <v>0</v>
      </c>
      <c r="AE89" s="179">
        <f>'Investment Scenario'!AE90</f>
        <v>0</v>
      </c>
      <c r="AF89" s="179">
        <f>'Investment Scenario'!AF90</f>
        <v>0</v>
      </c>
      <c r="AG89" s="179">
        <f>'Investment Scenario'!AG90</f>
        <v>0</v>
      </c>
      <c r="AH89" s="179">
        <f>'Investment Scenario'!AH90</f>
        <v>0</v>
      </c>
      <c r="AI89" s="179">
        <f>'Investment Scenario'!AI90</f>
        <v>0</v>
      </c>
      <c r="AJ89" s="179">
        <f>'Investment Scenario'!AJ90</f>
        <v>0</v>
      </c>
      <c r="AK89" s="179">
        <f>'Investment Scenario'!AK90</f>
        <v>0</v>
      </c>
      <c r="AL89" s="179">
        <f>'Investment Scenario'!AL90</f>
        <v>0</v>
      </c>
      <c r="AM89" s="179">
        <f>'Investment Scenario'!AM90</f>
        <v>0</v>
      </c>
      <c r="AN89" s="179">
        <f>'Investment Scenario'!AN90</f>
        <v>0</v>
      </c>
      <c r="AO89" s="179">
        <f>'Investment Scenario'!AO90</f>
        <v>0</v>
      </c>
      <c r="AP89" s="179">
        <f>'Investment Scenario'!AP90</f>
        <v>0</v>
      </c>
      <c r="AQ89" s="179">
        <f>'Investment Scenario'!AQ90</f>
        <v>0</v>
      </c>
      <c r="AR89" s="175"/>
    </row>
    <row r="90" spans="1:44" x14ac:dyDescent="0.25">
      <c r="A90" s="169" t="s">
        <v>140</v>
      </c>
      <c r="B90" s="236">
        <f>'Investment Scenario'!B91</f>
        <v>0</v>
      </c>
      <c r="C90" s="157"/>
      <c r="D90" s="157"/>
      <c r="E90" s="188"/>
      <c r="F90" s="156"/>
      <c r="G90" s="156"/>
      <c r="H90" s="156"/>
      <c r="I90" s="156"/>
      <c r="J90" s="156"/>
      <c r="K90" s="156"/>
      <c r="L90" s="156"/>
      <c r="M90" s="156"/>
      <c r="N90" s="156"/>
      <c r="O90" s="156"/>
      <c r="P90" s="156"/>
      <c r="Q90" s="156"/>
      <c r="R90" s="156"/>
      <c r="S90" s="156"/>
      <c r="T90" s="156"/>
      <c r="U90" s="156"/>
      <c r="V90" s="156"/>
      <c r="W90" s="156"/>
      <c r="X90" s="156"/>
      <c r="Y90" s="156"/>
      <c r="Z90" s="156"/>
      <c r="AA90" s="156"/>
      <c r="AB90" s="156"/>
      <c r="AC90" s="156"/>
      <c r="AD90" s="156"/>
      <c r="AE90" s="156"/>
      <c r="AF90" s="156"/>
      <c r="AG90" s="156"/>
      <c r="AH90" s="156"/>
      <c r="AI90" s="156"/>
      <c r="AJ90" s="156"/>
      <c r="AK90" s="156"/>
      <c r="AL90" s="156"/>
      <c r="AM90" s="156"/>
      <c r="AN90" s="156"/>
      <c r="AO90" s="156"/>
      <c r="AP90" s="156"/>
      <c r="AQ90" s="156"/>
      <c r="AR90" s="156"/>
    </row>
    <row r="91" spans="1:44" x14ac:dyDescent="0.25">
      <c r="A91" s="227"/>
      <c r="B91" s="227"/>
      <c r="C91" s="157"/>
      <c r="D91" s="157"/>
      <c r="E91" s="188"/>
      <c r="F91" s="156"/>
      <c r="G91" s="156"/>
      <c r="H91" s="156"/>
      <c r="I91" s="156"/>
      <c r="J91" s="156"/>
      <c r="K91" s="156"/>
      <c r="L91" s="156"/>
      <c r="M91" s="156"/>
      <c r="N91" s="156"/>
      <c r="O91" s="156"/>
      <c r="P91" s="156"/>
      <c r="Q91" s="156"/>
      <c r="R91" s="156"/>
      <c r="S91" s="156"/>
      <c r="T91" s="156"/>
      <c r="U91" s="156"/>
      <c r="V91" s="156"/>
      <c r="W91" s="156"/>
      <c r="X91" s="156"/>
      <c r="Y91" s="156"/>
      <c r="Z91" s="156"/>
      <c r="AA91" s="156"/>
      <c r="AB91" s="156"/>
      <c r="AC91" s="156"/>
      <c r="AD91" s="156"/>
      <c r="AE91" s="156"/>
      <c r="AF91" s="156"/>
      <c r="AG91" s="156"/>
      <c r="AH91" s="156"/>
      <c r="AI91" s="156"/>
      <c r="AJ91" s="156"/>
      <c r="AK91" s="156"/>
      <c r="AL91" s="156"/>
      <c r="AM91" s="156"/>
      <c r="AN91" s="156"/>
      <c r="AO91" s="156"/>
      <c r="AP91" s="156"/>
      <c r="AQ91" s="156"/>
      <c r="AR91" s="156"/>
    </row>
    <row r="92" spans="1:44" x14ac:dyDescent="0.25">
      <c r="A92" s="155" t="s">
        <v>95</v>
      </c>
      <c r="B92" s="156" t="s">
        <v>112</v>
      </c>
      <c r="C92" s="157"/>
      <c r="D92" s="157"/>
      <c r="E92" s="156"/>
      <c r="F92" s="156"/>
      <c r="G92" s="156"/>
      <c r="H92" s="156"/>
      <c r="I92" s="156"/>
      <c r="J92" s="156"/>
      <c r="K92" s="156"/>
      <c r="L92" s="156"/>
      <c r="M92" s="156"/>
      <c r="N92" s="156"/>
      <c r="O92" s="156"/>
      <c r="P92" s="156"/>
      <c r="Q92" s="156"/>
      <c r="R92" s="156"/>
      <c r="S92" s="156"/>
      <c r="T92" s="156"/>
      <c r="U92" s="156"/>
      <c r="V92" s="156"/>
      <c r="W92" s="156"/>
      <c r="X92" s="156"/>
      <c r="Y92" s="156"/>
      <c r="Z92" s="156"/>
      <c r="AA92" s="156"/>
      <c r="AB92" s="156"/>
      <c r="AC92" s="156"/>
      <c r="AD92" s="156"/>
      <c r="AE92" s="156"/>
      <c r="AF92" s="156"/>
      <c r="AG92" s="156"/>
      <c r="AH92" s="156"/>
      <c r="AI92" s="156"/>
      <c r="AJ92" s="156"/>
      <c r="AK92" s="156"/>
      <c r="AL92" s="156"/>
      <c r="AM92" s="156"/>
      <c r="AN92" s="156"/>
      <c r="AO92" s="156"/>
      <c r="AP92" s="156"/>
      <c r="AQ92" s="156"/>
      <c r="AR92" s="156"/>
    </row>
    <row r="93" spans="1:44" s="40" customFormat="1" x14ac:dyDescent="0.25">
      <c r="A93" s="169" t="s">
        <v>96</v>
      </c>
      <c r="B93" s="186">
        <f>'Investment Scenario'!B94</f>
        <v>0</v>
      </c>
      <c r="C93" s="157"/>
      <c r="D93" s="157"/>
      <c r="E93" s="179">
        <f>'Investment Scenario'!E94</f>
        <v>0</v>
      </c>
      <c r="F93" s="179">
        <f>'Investment Scenario'!F94</f>
        <v>0</v>
      </c>
      <c r="G93" s="179">
        <f>'Investment Scenario'!G94</f>
        <v>0</v>
      </c>
      <c r="H93" s="179">
        <f>'Investment Scenario'!H94</f>
        <v>0</v>
      </c>
      <c r="I93" s="179">
        <f>'Investment Scenario'!I94</f>
        <v>0</v>
      </c>
      <c r="J93" s="179">
        <f>'Investment Scenario'!J94</f>
        <v>0</v>
      </c>
      <c r="K93" s="179">
        <f>'Investment Scenario'!K94</f>
        <v>0</v>
      </c>
      <c r="L93" s="179">
        <f>'Investment Scenario'!L94</f>
        <v>0</v>
      </c>
      <c r="M93" s="179">
        <f>'Investment Scenario'!M94</f>
        <v>0</v>
      </c>
      <c r="N93" s="179">
        <f>'Investment Scenario'!N94</f>
        <v>0</v>
      </c>
      <c r="O93" s="179">
        <f>'Investment Scenario'!O94</f>
        <v>0</v>
      </c>
      <c r="P93" s="179">
        <f>'Investment Scenario'!P94</f>
        <v>0</v>
      </c>
      <c r="Q93" s="179">
        <f>'Investment Scenario'!Q94</f>
        <v>0</v>
      </c>
      <c r="R93" s="179">
        <f>'Investment Scenario'!R94</f>
        <v>0</v>
      </c>
      <c r="S93" s="179">
        <f>'Investment Scenario'!S94</f>
        <v>0</v>
      </c>
      <c r="T93" s="179">
        <f>'Investment Scenario'!T94</f>
        <v>0</v>
      </c>
      <c r="U93" s="179">
        <f>'Investment Scenario'!U94</f>
        <v>0</v>
      </c>
      <c r="V93" s="179">
        <f>'Investment Scenario'!V94</f>
        <v>0</v>
      </c>
      <c r="W93" s="179">
        <f>'Investment Scenario'!W94</f>
        <v>0</v>
      </c>
      <c r="X93" s="179">
        <f>'Investment Scenario'!X94</f>
        <v>0</v>
      </c>
      <c r="Y93" s="179">
        <f>'Investment Scenario'!Y94</f>
        <v>0</v>
      </c>
      <c r="Z93" s="179">
        <f>'Investment Scenario'!Z94</f>
        <v>0</v>
      </c>
      <c r="AA93" s="179">
        <f>'Investment Scenario'!AA94</f>
        <v>0</v>
      </c>
      <c r="AB93" s="179">
        <f>'Investment Scenario'!AB94</f>
        <v>0</v>
      </c>
      <c r="AC93" s="179">
        <f>'Investment Scenario'!AC94</f>
        <v>0</v>
      </c>
      <c r="AD93" s="179">
        <f>'Investment Scenario'!AD94</f>
        <v>0</v>
      </c>
      <c r="AE93" s="179">
        <f>'Investment Scenario'!AE94</f>
        <v>0</v>
      </c>
      <c r="AF93" s="179">
        <f>'Investment Scenario'!AF94</f>
        <v>0</v>
      </c>
      <c r="AG93" s="179">
        <f>'Investment Scenario'!AG94</f>
        <v>0</v>
      </c>
      <c r="AH93" s="179">
        <f>'Investment Scenario'!AH94</f>
        <v>0</v>
      </c>
      <c r="AI93" s="179">
        <f>'Investment Scenario'!AI94</f>
        <v>0</v>
      </c>
      <c r="AJ93" s="179">
        <f>'Investment Scenario'!AJ94</f>
        <v>0</v>
      </c>
      <c r="AK93" s="179">
        <f>'Investment Scenario'!AK94</f>
        <v>0</v>
      </c>
      <c r="AL93" s="179">
        <f>'Investment Scenario'!AL94</f>
        <v>0</v>
      </c>
      <c r="AM93" s="179">
        <f>'Investment Scenario'!AM94</f>
        <v>0</v>
      </c>
      <c r="AN93" s="179">
        <f>'Investment Scenario'!AN94</f>
        <v>0</v>
      </c>
      <c r="AO93" s="179">
        <f>'Investment Scenario'!AO94</f>
        <v>0</v>
      </c>
      <c r="AP93" s="179">
        <f>'Investment Scenario'!AP94</f>
        <v>0</v>
      </c>
      <c r="AQ93" s="179">
        <f>'Investment Scenario'!AQ94</f>
        <v>0</v>
      </c>
      <c r="AR93" s="156"/>
    </row>
    <row r="94" spans="1:44" s="40" customFormat="1" x14ac:dyDescent="0.25">
      <c r="A94" s="169" t="s">
        <v>98</v>
      </c>
      <c r="B94" s="186">
        <f>'Investment Scenario'!B95</f>
        <v>0</v>
      </c>
      <c r="C94" s="157"/>
      <c r="D94" s="157"/>
      <c r="E94" s="179">
        <f>'Investment Scenario'!E95</f>
        <v>0</v>
      </c>
      <c r="F94" s="179">
        <f>'Investment Scenario'!F95</f>
        <v>0</v>
      </c>
      <c r="G94" s="179">
        <f>'Investment Scenario'!G95</f>
        <v>0</v>
      </c>
      <c r="H94" s="179">
        <f>'Investment Scenario'!H95</f>
        <v>0</v>
      </c>
      <c r="I94" s="179">
        <f>'Investment Scenario'!I95</f>
        <v>0</v>
      </c>
      <c r="J94" s="179">
        <f>'Investment Scenario'!J95</f>
        <v>0</v>
      </c>
      <c r="K94" s="179">
        <f>'Investment Scenario'!K95</f>
        <v>0</v>
      </c>
      <c r="L94" s="179">
        <f>'Investment Scenario'!L95</f>
        <v>0</v>
      </c>
      <c r="M94" s="179">
        <f>'Investment Scenario'!M95</f>
        <v>0</v>
      </c>
      <c r="N94" s="179">
        <f>'Investment Scenario'!N95</f>
        <v>0</v>
      </c>
      <c r="O94" s="179">
        <f>'Investment Scenario'!O95</f>
        <v>0</v>
      </c>
      <c r="P94" s="179">
        <f>'Investment Scenario'!P95</f>
        <v>0</v>
      </c>
      <c r="Q94" s="179">
        <f>'Investment Scenario'!Q95</f>
        <v>0</v>
      </c>
      <c r="R94" s="179">
        <f>'Investment Scenario'!R95</f>
        <v>0</v>
      </c>
      <c r="S94" s="179">
        <f>'Investment Scenario'!S95</f>
        <v>0</v>
      </c>
      <c r="T94" s="179">
        <f>'Investment Scenario'!T95</f>
        <v>0</v>
      </c>
      <c r="U94" s="179">
        <f>'Investment Scenario'!U95</f>
        <v>0</v>
      </c>
      <c r="V94" s="179">
        <f>'Investment Scenario'!V95</f>
        <v>0</v>
      </c>
      <c r="W94" s="179">
        <f>'Investment Scenario'!W95</f>
        <v>0</v>
      </c>
      <c r="X94" s="179">
        <f>'Investment Scenario'!X95</f>
        <v>0</v>
      </c>
      <c r="Y94" s="179">
        <f>'Investment Scenario'!Y95</f>
        <v>0</v>
      </c>
      <c r="Z94" s="179">
        <f>'Investment Scenario'!Z95</f>
        <v>0</v>
      </c>
      <c r="AA94" s="179">
        <f>'Investment Scenario'!AA95</f>
        <v>0</v>
      </c>
      <c r="AB94" s="179">
        <f>'Investment Scenario'!AB95</f>
        <v>0</v>
      </c>
      <c r="AC94" s="179">
        <f>'Investment Scenario'!AC95</f>
        <v>0</v>
      </c>
      <c r="AD94" s="179">
        <f>'Investment Scenario'!AD95</f>
        <v>0</v>
      </c>
      <c r="AE94" s="179">
        <f>'Investment Scenario'!AE95</f>
        <v>0</v>
      </c>
      <c r="AF94" s="179">
        <f>'Investment Scenario'!AF95</f>
        <v>0</v>
      </c>
      <c r="AG94" s="179">
        <f>'Investment Scenario'!AG95</f>
        <v>0</v>
      </c>
      <c r="AH94" s="179">
        <f>'Investment Scenario'!AH95</f>
        <v>0</v>
      </c>
      <c r="AI94" s="179">
        <f>'Investment Scenario'!AI95</f>
        <v>0</v>
      </c>
      <c r="AJ94" s="179">
        <f>'Investment Scenario'!AJ95</f>
        <v>0</v>
      </c>
      <c r="AK94" s="179">
        <f>'Investment Scenario'!AK95</f>
        <v>0</v>
      </c>
      <c r="AL94" s="179">
        <f>'Investment Scenario'!AL95</f>
        <v>0</v>
      </c>
      <c r="AM94" s="179">
        <f>'Investment Scenario'!AM95</f>
        <v>0</v>
      </c>
      <c r="AN94" s="179">
        <f>'Investment Scenario'!AN95</f>
        <v>0</v>
      </c>
      <c r="AO94" s="179">
        <f>'Investment Scenario'!AO95</f>
        <v>0</v>
      </c>
      <c r="AP94" s="179">
        <f>'Investment Scenario'!AP95</f>
        <v>0</v>
      </c>
      <c r="AQ94" s="179">
        <f>'Investment Scenario'!AQ95</f>
        <v>0</v>
      </c>
      <c r="AR94" s="156"/>
    </row>
    <row r="95" spans="1:44" s="40" customFormat="1" x14ac:dyDescent="0.25">
      <c r="A95" s="169" t="s">
        <v>99</v>
      </c>
      <c r="B95" s="186">
        <f>'Investment Scenario'!B96</f>
        <v>0</v>
      </c>
      <c r="C95" s="157"/>
      <c r="D95" s="157"/>
      <c r="E95" s="179">
        <f>'Investment Scenario'!E96</f>
        <v>0</v>
      </c>
      <c r="F95" s="179">
        <f>'Investment Scenario'!F96</f>
        <v>0</v>
      </c>
      <c r="G95" s="179">
        <f>'Investment Scenario'!G96</f>
        <v>0</v>
      </c>
      <c r="H95" s="179">
        <f>'Investment Scenario'!H96</f>
        <v>0</v>
      </c>
      <c r="I95" s="179">
        <f>'Investment Scenario'!I96</f>
        <v>0</v>
      </c>
      <c r="J95" s="179">
        <f>'Investment Scenario'!J96</f>
        <v>0</v>
      </c>
      <c r="K95" s="179">
        <f>'Investment Scenario'!K96</f>
        <v>0</v>
      </c>
      <c r="L95" s="179">
        <f>'Investment Scenario'!L96</f>
        <v>0</v>
      </c>
      <c r="M95" s="179">
        <f>'Investment Scenario'!M96</f>
        <v>0</v>
      </c>
      <c r="N95" s="179">
        <f>'Investment Scenario'!N96</f>
        <v>0</v>
      </c>
      <c r="O95" s="179">
        <f>'Investment Scenario'!O96</f>
        <v>0</v>
      </c>
      <c r="P95" s="179">
        <f>'Investment Scenario'!P96</f>
        <v>0</v>
      </c>
      <c r="Q95" s="179">
        <f>'Investment Scenario'!Q96</f>
        <v>0</v>
      </c>
      <c r="R95" s="179">
        <f>'Investment Scenario'!R96</f>
        <v>0</v>
      </c>
      <c r="S95" s="179">
        <f>'Investment Scenario'!S96</f>
        <v>0</v>
      </c>
      <c r="T95" s="179">
        <f>'Investment Scenario'!T96</f>
        <v>0</v>
      </c>
      <c r="U95" s="179">
        <f>'Investment Scenario'!U96</f>
        <v>0</v>
      </c>
      <c r="V95" s="179">
        <f>'Investment Scenario'!V96</f>
        <v>0</v>
      </c>
      <c r="W95" s="179">
        <f>'Investment Scenario'!W96</f>
        <v>0</v>
      </c>
      <c r="X95" s="179">
        <f>'Investment Scenario'!X96</f>
        <v>0</v>
      </c>
      <c r="Y95" s="179">
        <f>'Investment Scenario'!Y96</f>
        <v>0</v>
      </c>
      <c r="Z95" s="179">
        <f>'Investment Scenario'!Z96</f>
        <v>0</v>
      </c>
      <c r="AA95" s="179">
        <f>'Investment Scenario'!AA96</f>
        <v>0</v>
      </c>
      <c r="AB95" s="179">
        <f>'Investment Scenario'!AB96</f>
        <v>0</v>
      </c>
      <c r="AC95" s="179">
        <f>'Investment Scenario'!AC96</f>
        <v>0</v>
      </c>
      <c r="AD95" s="179">
        <f>'Investment Scenario'!AD96</f>
        <v>0</v>
      </c>
      <c r="AE95" s="179">
        <f>'Investment Scenario'!AE96</f>
        <v>0</v>
      </c>
      <c r="AF95" s="179">
        <f>'Investment Scenario'!AF96</f>
        <v>0</v>
      </c>
      <c r="AG95" s="179">
        <f>'Investment Scenario'!AG96</f>
        <v>0</v>
      </c>
      <c r="AH95" s="179">
        <f>'Investment Scenario'!AH96</f>
        <v>0</v>
      </c>
      <c r="AI95" s="179">
        <f>'Investment Scenario'!AI96</f>
        <v>0</v>
      </c>
      <c r="AJ95" s="179">
        <f>'Investment Scenario'!AJ96</f>
        <v>0</v>
      </c>
      <c r="AK95" s="179">
        <f>'Investment Scenario'!AK96</f>
        <v>0</v>
      </c>
      <c r="AL95" s="179">
        <f>'Investment Scenario'!AL96</f>
        <v>0</v>
      </c>
      <c r="AM95" s="179">
        <f>'Investment Scenario'!AM96</f>
        <v>0</v>
      </c>
      <c r="AN95" s="179">
        <f>'Investment Scenario'!AN96</f>
        <v>0</v>
      </c>
      <c r="AO95" s="179">
        <f>'Investment Scenario'!AO96</f>
        <v>0</v>
      </c>
      <c r="AP95" s="179">
        <f>'Investment Scenario'!AP96</f>
        <v>0</v>
      </c>
      <c r="AQ95" s="179">
        <f>'Investment Scenario'!AQ96</f>
        <v>0</v>
      </c>
      <c r="AR95" s="156"/>
    </row>
    <row r="96" spans="1:44" s="40" customFormat="1" x14ac:dyDescent="0.25">
      <c r="A96" s="169" t="s">
        <v>100</v>
      </c>
      <c r="B96" s="186">
        <f>'Investment Scenario'!B97</f>
        <v>0</v>
      </c>
      <c r="C96" s="157"/>
      <c r="D96" s="157"/>
      <c r="E96" s="179">
        <f>'Investment Scenario'!E97</f>
        <v>0</v>
      </c>
      <c r="F96" s="179">
        <f>'Investment Scenario'!F97</f>
        <v>0</v>
      </c>
      <c r="G96" s="179">
        <f>'Investment Scenario'!G97</f>
        <v>0</v>
      </c>
      <c r="H96" s="179">
        <f>'Investment Scenario'!H97</f>
        <v>0</v>
      </c>
      <c r="I96" s="179">
        <f>'Investment Scenario'!I97</f>
        <v>0</v>
      </c>
      <c r="J96" s="179">
        <f>'Investment Scenario'!J97</f>
        <v>0</v>
      </c>
      <c r="K96" s="179">
        <f>'Investment Scenario'!K97</f>
        <v>0</v>
      </c>
      <c r="L96" s="179">
        <f>'Investment Scenario'!L97</f>
        <v>0</v>
      </c>
      <c r="M96" s="179">
        <f>'Investment Scenario'!M97</f>
        <v>0</v>
      </c>
      <c r="N96" s="179">
        <f>'Investment Scenario'!N97</f>
        <v>0</v>
      </c>
      <c r="O96" s="179">
        <f>'Investment Scenario'!O97</f>
        <v>0</v>
      </c>
      <c r="P96" s="179">
        <f>'Investment Scenario'!P97</f>
        <v>0</v>
      </c>
      <c r="Q96" s="179">
        <f>'Investment Scenario'!Q97</f>
        <v>0</v>
      </c>
      <c r="R96" s="179">
        <f>'Investment Scenario'!R97</f>
        <v>0</v>
      </c>
      <c r="S96" s="179">
        <f>'Investment Scenario'!S97</f>
        <v>0</v>
      </c>
      <c r="T96" s="179">
        <f>'Investment Scenario'!T97</f>
        <v>0</v>
      </c>
      <c r="U96" s="179">
        <f>'Investment Scenario'!U97</f>
        <v>0</v>
      </c>
      <c r="V96" s="179">
        <f>'Investment Scenario'!V97</f>
        <v>0</v>
      </c>
      <c r="W96" s="179">
        <f>'Investment Scenario'!W97</f>
        <v>0</v>
      </c>
      <c r="X96" s="179">
        <f>'Investment Scenario'!X97</f>
        <v>0</v>
      </c>
      <c r="Y96" s="179">
        <f>'Investment Scenario'!Y97</f>
        <v>0</v>
      </c>
      <c r="Z96" s="179">
        <f>'Investment Scenario'!Z97</f>
        <v>0</v>
      </c>
      <c r="AA96" s="179">
        <f>'Investment Scenario'!AA97</f>
        <v>0</v>
      </c>
      <c r="AB96" s="179">
        <f>'Investment Scenario'!AB97</f>
        <v>0</v>
      </c>
      <c r="AC96" s="179">
        <f>'Investment Scenario'!AC97</f>
        <v>0</v>
      </c>
      <c r="AD96" s="179">
        <f>'Investment Scenario'!AD97</f>
        <v>0</v>
      </c>
      <c r="AE96" s="179">
        <f>'Investment Scenario'!AE97</f>
        <v>0</v>
      </c>
      <c r="AF96" s="179">
        <f>'Investment Scenario'!AF97</f>
        <v>0</v>
      </c>
      <c r="AG96" s="179">
        <f>'Investment Scenario'!AG97</f>
        <v>0</v>
      </c>
      <c r="AH96" s="179">
        <f>'Investment Scenario'!AH97</f>
        <v>0</v>
      </c>
      <c r="AI96" s="179">
        <f>'Investment Scenario'!AI97</f>
        <v>0</v>
      </c>
      <c r="AJ96" s="179">
        <f>'Investment Scenario'!AJ97</f>
        <v>0</v>
      </c>
      <c r="AK96" s="179">
        <f>'Investment Scenario'!AK97</f>
        <v>0</v>
      </c>
      <c r="AL96" s="179">
        <f>'Investment Scenario'!AL97</f>
        <v>0</v>
      </c>
      <c r="AM96" s="179">
        <f>'Investment Scenario'!AM97</f>
        <v>0</v>
      </c>
      <c r="AN96" s="179">
        <f>'Investment Scenario'!AN97</f>
        <v>0</v>
      </c>
      <c r="AO96" s="179">
        <f>'Investment Scenario'!AO97</f>
        <v>0</v>
      </c>
      <c r="AP96" s="179">
        <f>'Investment Scenario'!AP97</f>
        <v>0</v>
      </c>
      <c r="AQ96" s="179">
        <f>'Investment Scenario'!AQ97</f>
        <v>0</v>
      </c>
      <c r="AR96" s="156"/>
    </row>
    <row r="97" spans="1:44" s="40" customFormat="1" x14ac:dyDescent="0.25">
      <c r="A97" s="169" t="s">
        <v>101</v>
      </c>
      <c r="B97" s="186">
        <f>'Investment Scenario'!B98</f>
        <v>0</v>
      </c>
      <c r="C97" s="157"/>
      <c r="D97" s="157"/>
      <c r="E97" s="179">
        <f>'Investment Scenario'!E98</f>
        <v>0</v>
      </c>
      <c r="F97" s="179">
        <f>'Investment Scenario'!F98</f>
        <v>0</v>
      </c>
      <c r="G97" s="179">
        <f>'Investment Scenario'!G98</f>
        <v>0</v>
      </c>
      <c r="H97" s="179">
        <f>'Investment Scenario'!H98</f>
        <v>0</v>
      </c>
      <c r="I97" s="179">
        <f>'Investment Scenario'!I98</f>
        <v>0</v>
      </c>
      <c r="J97" s="179">
        <f>'Investment Scenario'!J98</f>
        <v>0</v>
      </c>
      <c r="K97" s="179">
        <f>'Investment Scenario'!K98</f>
        <v>0</v>
      </c>
      <c r="L97" s="179">
        <f>'Investment Scenario'!L98</f>
        <v>0</v>
      </c>
      <c r="M97" s="179">
        <f>'Investment Scenario'!M98</f>
        <v>0</v>
      </c>
      <c r="N97" s="179">
        <f>'Investment Scenario'!N98</f>
        <v>0</v>
      </c>
      <c r="O97" s="179">
        <f>'Investment Scenario'!O98</f>
        <v>0</v>
      </c>
      <c r="P97" s="179">
        <f>'Investment Scenario'!P98</f>
        <v>0</v>
      </c>
      <c r="Q97" s="179">
        <f>'Investment Scenario'!Q98</f>
        <v>0</v>
      </c>
      <c r="R97" s="179">
        <f>'Investment Scenario'!R98</f>
        <v>0</v>
      </c>
      <c r="S97" s="179">
        <f>'Investment Scenario'!S98</f>
        <v>0</v>
      </c>
      <c r="T97" s="179">
        <f>'Investment Scenario'!T98</f>
        <v>0</v>
      </c>
      <c r="U97" s="179">
        <f>'Investment Scenario'!U98</f>
        <v>0</v>
      </c>
      <c r="V97" s="179">
        <f>'Investment Scenario'!V98</f>
        <v>0</v>
      </c>
      <c r="W97" s="179">
        <f>'Investment Scenario'!W98</f>
        <v>0</v>
      </c>
      <c r="X97" s="179">
        <f>'Investment Scenario'!X98</f>
        <v>0</v>
      </c>
      <c r="Y97" s="179">
        <f>'Investment Scenario'!Y98</f>
        <v>0</v>
      </c>
      <c r="Z97" s="179">
        <f>'Investment Scenario'!Z98</f>
        <v>0</v>
      </c>
      <c r="AA97" s="179">
        <f>'Investment Scenario'!AA98</f>
        <v>0</v>
      </c>
      <c r="AB97" s="179">
        <f>'Investment Scenario'!AB98</f>
        <v>0</v>
      </c>
      <c r="AC97" s="179">
        <f>'Investment Scenario'!AC98</f>
        <v>0</v>
      </c>
      <c r="AD97" s="179">
        <f>'Investment Scenario'!AD98</f>
        <v>0</v>
      </c>
      <c r="AE97" s="179">
        <f>'Investment Scenario'!AE98</f>
        <v>0</v>
      </c>
      <c r="AF97" s="179">
        <f>'Investment Scenario'!AF98</f>
        <v>0</v>
      </c>
      <c r="AG97" s="179">
        <f>'Investment Scenario'!AG98</f>
        <v>0</v>
      </c>
      <c r="AH97" s="179">
        <f>'Investment Scenario'!AH98</f>
        <v>0</v>
      </c>
      <c r="AI97" s="179">
        <f>'Investment Scenario'!AI98</f>
        <v>0</v>
      </c>
      <c r="AJ97" s="179">
        <f>'Investment Scenario'!AJ98</f>
        <v>0</v>
      </c>
      <c r="AK97" s="179">
        <f>'Investment Scenario'!AK98</f>
        <v>0</v>
      </c>
      <c r="AL97" s="179">
        <f>'Investment Scenario'!AL98</f>
        <v>0</v>
      </c>
      <c r="AM97" s="179">
        <f>'Investment Scenario'!AM98</f>
        <v>0</v>
      </c>
      <c r="AN97" s="179">
        <f>'Investment Scenario'!AN98</f>
        <v>0</v>
      </c>
      <c r="AO97" s="179">
        <f>'Investment Scenario'!AO98</f>
        <v>0</v>
      </c>
      <c r="AP97" s="179">
        <f>'Investment Scenario'!AP98</f>
        <v>0</v>
      </c>
      <c r="AQ97" s="179">
        <f>'Investment Scenario'!AQ98</f>
        <v>0</v>
      </c>
      <c r="AR97" s="156"/>
    </row>
    <row r="98" spans="1:44" s="40" customFormat="1" x14ac:dyDescent="0.25">
      <c r="A98" s="169" t="s">
        <v>102</v>
      </c>
      <c r="B98" s="186">
        <f>'Investment Scenario'!B99</f>
        <v>0</v>
      </c>
      <c r="C98" s="157"/>
      <c r="D98" s="157"/>
      <c r="E98" s="179">
        <f>'Investment Scenario'!E99</f>
        <v>0</v>
      </c>
      <c r="F98" s="179">
        <f>'Investment Scenario'!F99</f>
        <v>0</v>
      </c>
      <c r="G98" s="179">
        <f>'Investment Scenario'!G99</f>
        <v>0</v>
      </c>
      <c r="H98" s="179">
        <f>'Investment Scenario'!H99</f>
        <v>0</v>
      </c>
      <c r="I98" s="179">
        <f>'Investment Scenario'!I99</f>
        <v>0</v>
      </c>
      <c r="J98" s="179">
        <f>'Investment Scenario'!J99</f>
        <v>0</v>
      </c>
      <c r="K98" s="179">
        <f>'Investment Scenario'!K99</f>
        <v>0</v>
      </c>
      <c r="L98" s="179">
        <f>'Investment Scenario'!L99</f>
        <v>0</v>
      </c>
      <c r="M98" s="179">
        <f>'Investment Scenario'!M99</f>
        <v>0</v>
      </c>
      <c r="N98" s="179">
        <f>'Investment Scenario'!N99</f>
        <v>0</v>
      </c>
      <c r="O98" s="179">
        <f>'Investment Scenario'!O99</f>
        <v>0</v>
      </c>
      <c r="P98" s="179">
        <f>'Investment Scenario'!P99</f>
        <v>0</v>
      </c>
      <c r="Q98" s="179">
        <f>'Investment Scenario'!Q99</f>
        <v>0</v>
      </c>
      <c r="R98" s="179">
        <f>'Investment Scenario'!R99</f>
        <v>0</v>
      </c>
      <c r="S98" s="179">
        <f>'Investment Scenario'!S99</f>
        <v>0</v>
      </c>
      <c r="T98" s="179">
        <f>'Investment Scenario'!T99</f>
        <v>0</v>
      </c>
      <c r="U98" s="179">
        <f>'Investment Scenario'!U99</f>
        <v>0</v>
      </c>
      <c r="V98" s="179">
        <f>'Investment Scenario'!V99</f>
        <v>0</v>
      </c>
      <c r="W98" s="179">
        <f>'Investment Scenario'!W99</f>
        <v>0</v>
      </c>
      <c r="X98" s="179">
        <f>'Investment Scenario'!X99</f>
        <v>0</v>
      </c>
      <c r="Y98" s="179">
        <f>'Investment Scenario'!Y99</f>
        <v>0</v>
      </c>
      <c r="Z98" s="179">
        <f>'Investment Scenario'!Z99</f>
        <v>0</v>
      </c>
      <c r="AA98" s="179">
        <f>'Investment Scenario'!AA99</f>
        <v>0</v>
      </c>
      <c r="AB98" s="179">
        <f>'Investment Scenario'!AB99</f>
        <v>0</v>
      </c>
      <c r="AC98" s="179">
        <f>'Investment Scenario'!AC99</f>
        <v>0</v>
      </c>
      <c r="AD98" s="179">
        <f>'Investment Scenario'!AD99</f>
        <v>0</v>
      </c>
      <c r="AE98" s="179">
        <f>'Investment Scenario'!AE99</f>
        <v>0</v>
      </c>
      <c r="AF98" s="179">
        <f>'Investment Scenario'!AF99</f>
        <v>0</v>
      </c>
      <c r="AG98" s="179">
        <f>'Investment Scenario'!AG99</f>
        <v>0</v>
      </c>
      <c r="AH98" s="179">
        <f>'Investment Scenario'!AH99</f>
        <v>0</v>
      </c>
      <c r="AI98" s="179">
        <f>'Investment Scenario'!AI99</f>
        <v>0</v>
      </c>
      <c r="AJ98" s="179">
        <f>'Investment Scenario'!AJ99</f>
        <v>0</v>
      </c>
      <c r="AK98" s="179">
        <f>'Investment Scenario'!AK99</f>
        <v>0</v>
      </c>
      <c r="AL98" s="179">
        <f>'Investment Scenario'!AL99</f>
        <v>0</v>
      </c>
      <c r="AM98" s="179">
        <f>'Investment Scenario'!AM99</f>
        <v>0</v>
      </c>
      <c r="AN98" s="179">
        <f>'Investment Scenario'!AN99</f>
        <v>0</v>
      </c>
      <c r="AO98" s="179">
        <f>'Investment Scenario'!AO99</f>
        <v>0</v>
      </c>
      <c r="AP98" s="179">
        <f>'Investment Scenario'!AP99</f>
        <v>0</v>
      </c>
      <c r="AQ98" s="179">
        <f>'Investment Scenario'!AQ99</f>
        <v>0</v>
      </c>
      <c r="AR98" s="156"/>
    </row>
    <row r="99" spans="1:44" s="40" customFormat="1" x14ac:dyDescent="0.25">
      <c r="A99" s="169" t="s">
        <v>103</v>
      </c>
      <c r="B99" s="186">
        <f>'Investment Scenario'!B100</f>
        <v>0</v>
      </c>
      <c r="C99" s="157"/>
      <c r="D99" s="157"/>
      <c r="E99" s="179">
        <f>'Investment Scenario'!E100</f>
        <v>0</v>
      </c>
      <c r="F99" s="179">
        <f>'Investment Scenario'!F100</f>
        <v>0</v>
      </c>
      <c r="G99" s="179">
        <f>'Investment Scenario'!G100</f>
        <v>0</v>
      </c>
      <c r="H99" s="179">
        <f>'Investment Scenario'!H100</f>
        <v>0</v>
      </c>
      <c r="I99" s="179">
        <f>'Investment Scenario'!I100</f>
        <v>0</v>
      </c>
      <c r="J99" s="179">
        <f>'Investment Scenario'!J100</f>
        <v>0</v>
      </c>
      <c r="K99" s="179">
        <f>'Investment Scenario'!K100</f>
        <v>0</v>
      </c>
      <c r="L99" s="179">
        <f>'Investment Scenario'!L100</f>
        <v>0</v>
      </c>
      <c r="M99" s="179">
        <f>'Investment Scenario'!M100</f>
        <v>0</v>
      </c>
      <c r="N99" s="179">
        <f>'Investment Scenario'!N100</f>
        <v>0</v>
      </c>
      <c r="O99" s="179">
        <f>'Investment Scenario'!O100</f>
        <v>0</v>
      </c>
      <c r="P99" s="179">
        <f>'Investment Scenario'!P100</f>
        <v>0</v>
      </c>
      <c r="Q99" s="179">
        <f>'Investment Scenario'!Q100</f>
        <v>0</v>
      </c>
      <c r="R99" s="179">
        <f>'Investment Scenario'!R100</f>
        <v>0</v>
      </c>
      <c r="S99" s="179">
        <f>'Investment Scenario'!S100</f>
        <v>0</v>
      </c>
      <c r="T99" s="179">
        <f>'Investment Scenario'!T100</f>
        <v>0</v>
      </c>
      <c r="U99" s="179">
        <f>'Investment Scenario'!U100</f>
        <v>0</v>
      </c>
      <c r="V99" s="179">
        <f>'Investment Scenario'!V100</f>
        <v>0</v>
      </c>
      <c r="W99" s="179">
        <f>'Investment Scenario'!W100</f>
        <v>0</v>
      </c>
      <c r="X99" s="179">
        <f>'Investment Scenario'!X100</f>
        <v>0</v>
      </c>
      <c r="Y99" s="179">
        <f>'Investment Scenario'!Y100</f>
        <v>0</v>
      </c>
      <c r="Z99" s="179">
        <f>'Investment Scenario'!Z100</f>
        <v>0</v>
      </c>
      <c r="AA99" s="179">
        <f>'Investment Scenario'!AA100</f>
        <v>0</v>
      </c>
      <c r="AB99" s="179">
        <f>'Investment Scenario'!AB100</f>
        <v>0</v>
      </c>
      <c r="AC99" s="179">
        <f>'Investment Scenario'!AC100</f>
        <v>0</v>
      </c>
      <c r="AD99" s="179">
        <f>'Investment Scenario'!AD100</f>
        <v>0</v>
      </c>
      <c r="AE99" s="179">
        <f>'Investment Scenario'!AE100</f>
        <v>0</v>
      </c>
      <c r="AF99" s="179">
        <f>'Investment Scenario'!AF100</f>
        <v>0</v>
      </c>
      <c r="AG99" s="179">
        <f>'Investment Scenario'!AG100</f>
        <v>0</v>
      </c>
      <c r="AH99" s="179">
        <f>'Investment Scenario'!AH100</f>
        <v>0</v>
      </c>
      <c r="AI99" s="179">
        <f>'Investment Scenario'!AI100</f>
        <v>0</v>
      </c>
      <c r="AJ99" s="179">
        <f>'Investment Scenario'!AJ100</f>
        <v>0</v>
      </c>
      <c r="AK99" s="179">
        <f>'Investment Scenario'!AK100</f>
        <v>0</v>
      </c>
      <c r="AL99" s="179">
        <f>'Investment Scenario'!AL100</f>
        <v>0</v>
      </c>
      <c r="AM99" s="179">
        <f>'Investment Scenario'!AM100</f>
        <v>0</v>
      </c>
      <c r="AN99" s="179">
        <f>'Investment Scenario'!AN100</f>
        <v>0</v>
      </c>
      <c r="AO99" s="179">
        <f>'Investment Scenario'!AO100</f>
        <v>0</v>
      </c>
      <c r="AP99" s="179">
        <f>'Investment Scenario'!AP100</f>
        <v>0</v>
      </c>
      <c r="AQ99" s="179">
        <f>'Investment Scenario'!AQ100</f>
        <v>0</v>
      </c>
      <c r="AR99" s="156"/>
    </row>
    <row r="100" spans="1:44" s="40" customFormat="1" x14ac:dyDescent="0.25">
      <c r="A100" s="169" t="s">
        <v>104</v>
      </c>
      <c r="B100" s="186">
        <f>'Investment Scenario'!B101</f>
        <v>0</v>
      </c>
      <c r="C100" s="157"/>
      <c r="D100" s="157"/>
      <c r="E100" s="179">
        <f>'Investment Scenario'!E101</f>
        <v>0</v>
      </c>
      <c r="F100" s="179">
        <f>'Investment Scenario'!F101</f>
        <v>0</v>
      </c>
      <c r="G100" s="179">
        <f>'Investment Scenario'!G101</f>
        <v>0</v>
      </c>
      <c r="H100" s="179">
        <f>'Investment Scenario'!H101</f>
        <v>0</v>
      </c>
      <c r="I100" s="179">
        <f>'Investment Scenario'!I101</f>
        <v>0</v>
      </c>
      <c r="J100" s="179">
        <f>'Investment Scenario'!J101</f>
        <v>0</v>
      </c>
      <c r="K100" s="179">
        <f>'Investment Scenario'!K101</f>
        <v>0</v>
      </c>
      <c r="L100" s="179">
        <f>'Investment Scenario'!L101</f>
        <v>0</v>
      </c>
      <c r="M100" s="179">
        <f>'Investment Scenario'!M101</f>
        <v>0</v>
      </c>
      <c r="N100" s="179">
        <f>'Investment Scenario'!N101</f>
        <v>0</v>
      </c>
      <c r="O100" s="179">
        <f>'Investment Scenario'!O101</f>
        <v>0</v>
      </c>
      <c r="P100" s="179">
        <f>'Investment Scenario'!P101</f>
        <v>0</v>
      </c>
      <c r="Q100" s="179">
        <f>'Investment Scenario'!Q101</f>
        <v>0</v>
      </c>
      <c r="R100" s="179">
        <f>'Investment Scenario'!R101</f>
        <v>0</v>
      </c>
      <c r="S100" s="179">
        <f>'Investment Scenario'!S101</f>
        <v>0</v>
      </c>
      <c r="T100" s="179">
        <f>'Investment Scenario'!T101</f>
        <v>0</v>
      </c>
      <c r="U100" s="179">
        <f>'Investment Scenario'!U101</f>
        <v>0</v>
      </c>
      <c r="V100" s="179">
        <f>'Investment Scenario'!V101</f>
        <v>0</v>
      </c>
      <c r="W100" s="179">
        <f>'Investment Scenario'!W101</f>
        <v>0</v>
      </c>
      <c r="X100" s="179">
        <f>'Investment Scenario'!X101</f>
        <v>0</v>
      </c>
      <c r="Y100" s="179">
        <f>'Investment Scenario'!Y101</f>
        <v>0</v>
      </c>
      <c r="Z100" s="179">
        <f>'Investment Scenario'!Z101</f>
        <v>0</v>
      </c>
      <c r="AA100" s="179">
        <f>'Investment Scenario'!AA101</f>
        <v>0</v>
      </c>
      <c r="AB100" s="179">
        <f>'Investment Scenario'!AB101</f>
        <v>0</v>
      </c>
      <c r="AC100" s="179">
        <f>'Investment Scenario'!AC101</f>
        <v>0</v>
      </c>
      <c r="AD100" s="179">
        <f>'Investment Scenario'!AD101</f>
        <v>0</v>
      </c>
      <c r="AE100" s="179">
        <f>'Investment Scenario'!AE101</f>
        <v>0</v>
      </c>
      <c r="AF100" s="179">
        <f>'Investment Scenario'!AF101</f>
        <v>0</v>
      </c>
      <c r="AG100" s="179">
        <f>'Investment Scenario'!AG101</f>
        <v>0</v>
      </c>
      <c r="AH100" s="179">
        <f>'Investment Scenario'!AH101</f>
        <v>0</v>
      </c>
      <c r="AI100" s="179">
        <f>'Investment Scenario'!AI101</f>
        <v>0</v>
      </c>
      <c r="AJ100" s="179">
        <f>'Investment Scenario'!AJ101</f>
        <v>0</v>
      </c>
      <c r="AK100" s="179">
        <f>'Investment Scenario'!AK101</f>
        <v>0</v>
      </c>
      <c r="AL100" s="179">
        <f>'Investment Scenario'!AL101</f>
        <v>0</v>
      </c>
      <c r="AM100" s="179">
        <f>'Investment Scenario'!AM101</f>
        <v>0</v>
      </c>
      <c r="AN100" s="179">
        <f>'Investment Scenario'!AN101</f>
        <v>0</v>
      </c>
      <c r="AO100" s="179">
        <f>'Investment Scenario'!AO101</f>
        <v>0</v>
      </c>
      <c r="AP100" s="179">
        <f>'Investment Scenario'!AP101</f>
        <v>0</v>
      </c>
      <c r="AQ100" s="179">
        <f>'Investment Scenario'!AQ101</f>
        <v>0</v>
      </c>
      <c r="AR100" s="156"/>
    </row>
    <row r="101" spans="1:44" s="40" customFormat="1" x14ac:dyDescent="0.25">
      <c r="A101" s="169" t="s">
        <v>105</v>
      </c>
      <c r="B101" s="186">
        <f>'Investment Scenario'!B102</f>
        <v>0</v>
      </c>
      <c r="C101" s="157"/>
      <c r="D101" s="157"/>
      <c r="E101" s="179">
        <f>'Investment Scenario'!E102</f>
        <v>0</v>
      </c>
      <c r="F101" s="179">
        <f>'Investment Scenario'!F102</f>
        <v>0</v>
      </c>
      <c r="G101" s="179">
        <f>'Investment Scenario'!G102</f>
        <v>0</v>
      </c>
      <c r="H101" s="179">
        <f>'Investment Scenario'!H102</f>
        <v>0</v>
      </c>
      <c r="I101" s="179">
        <f>'Investment Scenario'!I102</f>
        <v>0</v>
      </c>
      <c r="J101" s="179">
        <f>'Investment Scenario'!J102</f>
        <v>0</v>
      </c>
      <c r="K101" s="179">
        <f>'Investment Scenario'!K102</f>
        <v>0</v>
      </c>
      <c r="L101" s="179">
        <f>'Investment Scenario'!L102</f>
        <v>0</v>
      </c>
      <c r="M101" s="179">
        <f>'Investment Scenario'!M102</f>
        <v>0</v>
      </c>
      <c r="N101" s="179">
        <f>'Investment Scenario'!N102</f>
        <v>0</v>
      </c>
      <c r="O101" s="179">
        <f>'Investment Scenario'!O102</f>
        <v>0</v>
      </c>
      <c r="P101" s="179">
        <f>'Investment Scenario'!P102</f>
        <v>0</v>
      </c>
      <c r="Q101" s="179">
        <f>'Investment Scenario'!Q102</f>
        <v>0</v>
      </c>
      <c r="R101" s="179">
        <f>'Investment Scenario'!R102</f>
        <v>0</v>
      </c>
      <c r="S101" s="179">
        <f>'Investment Scenario'!S102</f>
        <v>0</v>
      </c>
      <c r="T101" s="179">
        <f>'Investment Scenario'!T102</f>
        <v>0</v>
      </c>
      <c r="U101" s="179">
        <f>'Investment Scenario'!U102</f>
        <v>0</v>
      </c>
      <c r="V101" s="179">
        <f>'Investment Scenario'!V102</f>
        <v>0</v>
      </c>
      <c r="W101" s="179">
        <f>'Investment Scenario'!W102</f>
        <v>0</v>
      </c>
      <c r="X101" s="179">
        <f>'Investment Scenario'!X102</f>
        <v>0</v>
      </c>
      <c r="Y101" s="179">
        <f>'Investment Scenario'!Y102</f>
        <v>0</v>
      </c>
      <c r="Z101" s="179">
        <f>'Investment Scenario'!Z102</f>
        <v>0</v>
      </c>
      <c r="AA101" s="179">
        <f>'Investment Scenario'!AA102</f>
        <v>0</v>
      </c>
      <c r="AB101" s="179">
        <f>'Investment Scenario'!AB102</f>
        <v>0</v>
      </c>
      <c r="AC101" s="179">
        <f>'Investment Scenario'!AC102</f>
        <v>0</v>
      </c>
      <c r="AD101" s="179">
        <f>'Investment Scenario'!AD102</f>
        <v>0</v>
      </c>
      <c r="AE101" s="179">
        <f>'Investment Scenario'!AE102</f>
        <v>0</v>
      </c>
      <c r="AF101" s="179">
        <f>'Investment Scenario'!AF102</f>
        <v>0</v>
      </c>
      <c r="AG101" s="179">
        <f>'Investment Scenario'!AG102</f>
        <v>0</v>
      </c>
      <c r="AH101" s="179">
        <f>'Investment Scenario'!AH102</f>
        <v>0</v>
      </c>
      <c r="AI101" s="179">
        <f>'Investment Scenario'!AI102</f>
        <v>0</v>
      </c>
      <c r="AJ101" s="179">
        <f>'Investment Scenario'!AJ102</f>
        <v>0</v>
      </c>
      <c r="AK101" s="179">
        <f>'Investment Scenario'!AK102</f>
        <v>0</v>
      </c>
      <c r="AL101" s="179">
        <f>'Investment Scenario'!AL102</f>
        <v>0</v>
      </c>
      <c r="AM101" s="179">
        <f>'Investment Scenario'!AM102</f>
        <v>0</v>
      </c>
      <c r="AN101" s="179">
        <f>'Investment Scenario'!AN102</f>
        <v>0</v>
      </c>
      <c r="AO101" s="179">
        <f>'Investment Scenario'!AO102</f>
        <v>0</v>
      </c>
      <c r="AP101" s="179">
        <f>'Investment Scenario'!AP102</f>
        <v>0</v>
      </c>
      <c r="AQ101" s="179">
        <f>'Investment Scenario'!AQ102</f>
        <v>0</v>
      </c>
      <c r="AR101" s="156"/>
    </row>
    <row r="102" spans="1:44" s="40" customFormat="1" x14ac:dyDescent="0.25">
      <c r="A102" s="169" t="s">
        <v>106</v>
      </c>
      <c r="B102" s="186">
        <f>'Investment Scenario'!B103</f>
        <v>0</v>
      </c>
      <c r="C102" s="157"/>
      <c r="D102" s="157"/>
      <c r="E102" s="179">
        <f>'Investment Scenario'!E103</f>
        <v>0</v>
      </c>
      <c r="F102" s="179">
        <f>'Investment Scenario'!F103</f>
        <v>0</v>
      </c>
      <c r="G102" s="179">
        <f>'Investment Scenario'!G103</f>
        <v>0</v>
      </c>
      <c r="H102" s="179">
        <f>'Investment Scenario'!H103</f>
        <v>0</v>
      </c>
      <c r="I102" s="179">
        <f>'Investment Scenario'!I103</f>
        <v>0</v>
      </c>
      <c r="J102" s="179">
        <f>'Investment Scenario'!J103</f>
        <v>0</v>
      </c>
      <c r="K102" s="179">
        <f>'Investment Scenario'!K103</f>
        <v>0</v>
      </c>
      <c r="L102" s="179">
        <f>'Investment Scenario'!L103</f>
        <v>0</v>
      </c>
      <c r="M102" s="179">
        <f>'Investment Scenario'!M103</f>
        <v>0</v>
      </c>
      <c r="N102" s="179">
        <f>'Investment Scenario'!N103</f>
        <v>0</v>
      </c>
      <c r="O102" s="179">
        <f>'Investment Scenario'!O103</f>
        <v>0</v>
      </c>
      <c r="P102" s="179">
        <f>'Investment Scenario'!P103</f>
        <v>0</v>
      </c>
      <c r="Q102" s="179">
        <f>'Investment Scenario'!Q103</f>
        <v>0</v>
      </c>
      <c r="R102" s="179">
        <f>'Investment Scenario'!R103</f>
        <v>0</v>
      </c>
      <c r="S102" s="179">
        <f>'Investment Scenario'!S103</f>
        <v>0</v>
      </c>
      <c r="T102" s="179">
        <f>'Investment Scenario'!T103</f>
        <v>0</v>
      </c>
      <c r="U102" s="179">
        <f>'Investment Scenario'!U103</f>
        <v>0</v>
      </c>
      <c r="V102" s="179">
        <f>'Investment Scenario'!V103</f>
        <v>0</v>
      </c>
      <c r="W102" s="179">
        <f>'Investment Scenario'!W103</f>
        <v>0</v>
      </c>
      <c r="X102" s="179">
        <f>'Investment Scenario'!X103</f>
        <v>0</v>
      </c>
      <c r="Y102" s="179">
        <f>'Investment Scenario'!Y103</f>
        <v>0</v>
      </c>
      <c r="Z102" s="179">
        <f>'Investment Scenario'!Z103</f>
        <v>0</v>
      </c>
      <c r="AA102" s="179">
        <f>'Investment Scenario'!AA103</f>
        <v>0</v>
      </c>
      <c r="AB102" s="179">
        <f>'Investment Scenario'!AB103</f>
        <v>0</v>
      </c>
      <c r="AC102" s="179">
        <f>'Investment Scenario'!AC103</f>
        <v>0</v>
      </c>
      <c r="AD102" s="179">
        <f>'Investment Scenario'!AD103</f>
        <v>0</v>
      </c>
      <c r="AE102" s="179">
        <f>'Investment Scenario'!AE103</f>
        <v>0</v>
      </c>
      <c r="AF102" s="179">
        <f>'Investment Scenario'!AF103</f>
        <v>0</v>
      </c>
      <c r="AG102" s="179">
        <f>'Investment Scenario'!AG103</f>
        <v>0</v>
      </c>
      <c r="AH102" s="179">
        <f>'Investment Scenario'!AH103</f>
        <v>0</v>
      </c>
      <c r="AI102" s="179">
        <f>'Investment Scenario'!AI103</f>
        <v>0</v>
      </c>
      <c r="AJ102" s="179">
        <f>'Investment Scenario'!AJ103</f>
        <v>0</v>
      </c>
      <c r="AK102" s="179">
        <f>'Investment Scenario'!AK103</f>
        <v>0</v>
      </c>
      <c r="AL102" s="179">
        <f>'Investment Scenario'!AL103</f>
        <v>0</v>
      </c>
      <c r="AM102" s="179">
        <f>'Investment Scenario'!AM103</f>
        <v>0</v>
      </c>
      <c r="AN102" s="179">
        <f>'Investment Scenario'!AN103</f>
        <v>0</v>
      </c>
      <c r="AO102" s="179">
        <f>'Investment Scenario'!AO103</f>
        <v>0</v>
      </c>
      <c r="AP102" s="179">
        <f>'Investment Scenario'!AP103</f>
        <v>0</v>
      </c>
      <c r="AQ102" s="179">
        <f>'Investment Scenario'!AQ103</f>
        <v>0</v>
      </c>
      <c r="AR102" s="156"/>
    </row>
    <row r="103" spans="1:44" s="40" customFormat="1" x14ac:dyDescent="0.25">
      <c r="A103" s="169" t="s">
        <v>107</v>
      </c>
      <c r="B103" s="186">
        <f>'Investment Scenario'!B104</f>
        <v>0</v>
      </c>
      <c r="C103" s="157"/>
      <c r="D103" s="157"/>
      <c r="E103" s="179">
        <f>'Investment Scenario'!E104</f>
        <v>0</v>
      </c>
      <c r="F103" s="179">
        <f>'Investment Scenario'!F104</f>
        <v>0</v>
      </c>
      <c r="G103" s="179">
        <f>'Investment Scenario'!G104</f>
        <v>0</v>
      </c>
      <c r="H103" s="179">
        <f>'Investment Scenario'!H104</f>
        <v>0</v>
      </c>
      <c r="I103" s="179">
        <f>'Investment Scenario'!I104</f>
        <v>0</v>
      </c>
      <c r="J103" s="179">
        <f>'Investment Scenario'!J104</f>
        <v>0</v>
      </c>
      <c r="K103" s="179">
        <f>'Investment Scenario'!K104</f>
        <v>0</v>
      </c>
      <c r="L103" s="179">
        <f>'Investment Scenario'!L104</f>
        <v>0</v>
      </c>
      <c r="M103" s="179">
        <f>'Investment Scenario'!M104</f>
        <v>0</v>
      </c>
      <c r="N103" s="179">
        <f>'Investment Scenario'!N104</f>
        <v>0</v>
      </c>
      <c r="O103" s="179">
        <f>'Investment Scenario'!O104</f>
        <v>0</v>
      </c>
      <c r="P103" s="179">
        <f>'Investment Scenario'!P104</f>
        <v>0</v>
      </c>
      <c r="Q103" s="179">
        <f>'Investment Scenario'!Q104</f>
        <v>0</v>
      </c>
      <c r="R103" s="179">
        <f>'Investment Scenario'!R104</f>
        <v>0</v>
      </c>
      <c r="S103" s="179">
        <f>'Investment Scenario'!S104</f>
        <v>0</v>
      </c>
      <c r="T103" s="179">
        <f>'Investment Scenario'!T104</f>
        <v>0</v>
      </c>
      <c r="U103" s="179">
        <f>'Investment Scenario'!U104</f>
        <v>0</v>
      </c>
      <c r="V103" s="179">
        <f>'Investment Scenario'!V104</f>
        <v>0</v>
      </c>
      <c r="W103" s="179">
        <f>'Investment Scenario'!W104</f>
        <v>0</v>
      </c>
      <c r="X103" s="179">
        <f>'Investment Scenario'!X104</f>
        <v>0</v>
      </c>
      <c r="Y103" s="179">
        <f>'Investment Scenario'!Y104</f>
        <v>0</v>
      </c>
      <c r="Z103" s="179">
        <f>'Investment Scenario'!Z104</f>
        <v>0</v>
      </c>
      <c r="AA103" s="179">
        <f>'Investment Scenario'!AA104</f>
        <v>0</v>
      </c>
      <c r="AB103" s="179">
        <f>'Investment Scenario'!AB104</f>
        <v>0</v>
      </c>
      <c r="AC103" s="179">
        <f>'Investment Scenario'!AC104</f>
        <v>0</v>
      </c>
      <c r="AD103" s="179">
        <f>'Investment Scenario'!AD104</f>
        <v>0</v>
      </c>
      <c r="AE103" s="179">
        <f>'Investment Scenario'!AE104</f>
        <v>0</v>
      </c>
      <c r="AF103" s="179">
        <f>'Investment Scenario'!AF104</f>
        <v>0</v>
      </c>
      <c r="AG103" s="179">
        <f>'Investment Scenario'!AG104</f>
        <v>0</v>
      </c>
      <c r="AH103" s="179">
        <f>'Investment Scenario'!AH104</f>
        <v>0</v>
      </c>
      <c r="AI103" s="179">
        <f>'Investment Scenario'!AI104</f>
        <v>0</v>
      </c>
      <c r="AJ103" s="179">
        <f>'Investment Scenario'!AJ104</f>
        <v>0</v>
      </c>
      <c r="AK103" s="179">
        <f>'Investment Scenario'!AK104</f>
        <v>0</v>
      </c>
      <c r="AL103" s="179">
        <f>'Investment Scenario'!AL104</f>
        <v>0</v>
      </c>
      <c r="AM103" s="179">
        <f>'Investment Scenario'!AM104</f>
        <v>0</v>
      </c>
      <c r="AN103" s="179">
        <f>'Investment Scenario'!AN104</f>
        <v>0</v>
      </c>
      <c r="AO103" s="179">
        <f>'Investment Scenario'!AO104</f>
        <v>0</v>
      </c>
      <c r="AP103" s="179">
        <f>'Investment Scenario'!AP104</f>
        <v>0</v>
      </c>
      <c r="AQ103" s="179">
        <f>'Investment Scenario'!AQ104</f>
        <v>0</v>
      </c>
      <c r="AR103" s="156"/>
    </row>
    <row r="104" spans="1:44" s="40" customFormat="1" x14ac:dyDescent="0.25">
      <c r="A104" s="169" t="s">
        <v>108</v>
      </c>
      <c r="B104" s="186">
        <f>'Investment Scenario'!B105</f>
        <v>0</v>
      </c>
      <c r="C104" s="157"/>
      <c r="D104" s="157"/>
      <c r="E104" s="179">
        <f>'Investment Scenario'!E105</f>
        <v>0</v>
      </c>
      <c r="F104" s="179">
        <f>'Investment Scenario'!F105</f>
        <v>0</v>
      </c>
      <c r="G104" s="179">
        <f>'Investment Scenario'!G105</f>
        <v>0</v>
      </c>
      <c r="H104" s="179">
        <f>'Investment Scenario'!H105</f>
        <v>0</v>
      </c>
      <c r="I104" s="179">
        <f>'Investment Scenario'!I105</f>
        <v>0</v>
      </c>
      <c r="J104" s="179">
        <f>'Investment Scenario'!J105</f>
        <v>0</v>
      </c>
      <c r="K104" s="179">
        <f>'Investment Scenario'!K105</f>
        <v>0</v>
      </c>
      <c r="L104" s="179">
        <f>'Investment Scenario'!L105</f>
        <v>0</v>
      </c>
      <c r="M104" s="179">
        <f>'Investment Scenario'!M105</f>
        <v>0</v>
      </c>
      <c r="N104" s="179">
        <f>'Investment Scenario'!N105</f>
        <v>0</v>
      </c>
      <c r="O104" s="179">
        <f>'Investment Scenario'!O105</f>
        <v>0</v>
      </c>
      <c r="P104" s="179">
        <f>'Investment Scenario'!P105</f>
        <v>0</v>
      </c>
      <c r="Q104" s="179">
        <f>'Investment Scenario'!Q105</f>
        <v>0</v>
      </c>
      <c r="R104" s="179">
        <f>'Investment Scenario'!R105</f>
        <v>0</v>
      </c>
      <c r="S104" s="179">
        <f>'Investment Scenario'!S105</f>
        <v>0</v>
      </c>
      <c r="T104" s="179">
        <f>'Investment Scenario'!T105</f>
        <v>0</v>
      </c>
      <c r="U104" s="179">
        <f>'Investment Scenario'!U105</f>
        <v>0</v>
      </c>
      <c r="V104" s="179">
        <f>'Investment Scenario'!V105</f>
        <v>0</v>
      </c>
      <c r="W104" s="179">
        <f>'Investment Scenario'!W105</f>
        <v>0</v>
      </c>
      <c r="X104" s="179">
        <f>'Investment Scenario'!X105</f>
        <v>0</v>
      </c>
      <c r="Y104" s="179">
        <f>'Investment Scenario'!Y105</f>
        <v>0</v>
      </c>
      <c r="Z104" s="179">
        <f>'Investment Scenario'!Z105</f>
        <v>0</v>
      </c>
      <c r="AA104" s="179">
        <f>'Investment Scenario'!AA105</f>
        <v>0</v>
      </c>
      <c r="AB104" s="179">
        <f>'Investment Scenario'!AB105</f>
        <v>0</v>
      </c>
      <c r="AC104" s="179">
        <f>'Investment Scenario'!AC105</f>
        <v>0</v>
      </c>
      <c r="AD104" s="179">
        <f>'Investment Scenario'!AD105</f>
        <v>0</v>
      </c>
      <c r="AE104" s="179">
        <f>'Investment Scenario'!AE105</f>
        <v>0</v>
      </c>
      <c r="AF104" s="179">
        <f>'Investment Scenario'!AF105</f>
        <v>0</v>
      </c>
      <c r="AG104" s="179">
        <f>'Investment Scenario'!AG105</f>
        <v>0</v>
      </c>
      <c r="AH104" s="179">
        <f>'Investment Scenario'!AH105</f>
        <v>0</v>
      </c>
      <c r="AI104" s="179">
        <f>'Investment Scenario'!AI105</f>
        <v>0</v>
      </c>
      <c r="AJ104" s="179">
        <f>'Investment Scenario'!AJ105</f>
        <v>0</v>
      </c>
      <c r="AK104" s="179">
        <f>'Investment Scenario'!AK105</f>
        <v>0</v>
      </c>
      <c r="AL104" s="179">
        <f>'Investment Scenario'!AL105</f>
        <v>0</v>
      </c>
      <c r="AM104" s="179">
        <f>'Investment Scenario'!AM105</f>
        <v>0</v>
      </c>
      <c r="AN104" s="179">
        <f>'Investment Scenario'!AN105</f>
        <v>0</v>
      </c>
      <c r="AO104" s="179">
        <f>'Investment Scenario'!AO105</f>
        <v>0</v>
      </c>
      <c r="AP104" s="179">
        <f>'Investment Scenario'!AP105</f>
        <v>0</v>
      </c>
      <c r="AQ104" s="179">
        <f>'Investment Scenario'!AQ105</f>
        <v>0</v>
      </c>
      <c r="AR104" s="156"/>
    </row>
    <row r="105" spans="1:44" s="1" customFormat="1" x14ac:dyDescent="0.25">
      <c r="A105" s="155" t="s">
        <v>97</v>
      </c>
      <c r="B105" s="189" t="str">
        <f>IF(SUM(E105:AQ105)=SUM(E93:AQ104),"součet v pořádku / sum is OK","součet ostatní tržby nesedí")</f>
        <v>součet v pořádku / sum is OK</v>
      </c>
      <c r="C105" s="173"/>
      <c r="D105" s="173"/>
      <c r="E105" s="179">
        <f>'Investment Scenario'!E106</f>
        <v>0</v>
      </c>
      <c r="F105" s="179">
        <f>'Investment Scenario'!F106</f>
        <v>0</v>
      </c>
      <c r="G105" s="179">
        <f>'Investment Scenario'!G106</f>
        <v>0</v>
      </c>
      <c r="H105" s="179">
        <f>'Investment Scenario'!H106</f>
        <v>0</v>
      </c>
      <c r="I105" s="179">
        <f>'Investment Scenario'!I106</f>
        <v>0</v>
      </c>
      <c r="J105" s="179">
        <f>'Investment Scenario'!J106</f>
        <v>0</v>
      </c>
      <c r="K105" s="179">
        <f>'Investment Scenario'!K106</f>
        <v>0</v>
      </c>
      <c r="L105" s="179">
        <f>'Investment Scenario'!L106</f>
        <v>0</v>
      </c>
      <c r="M105" s="179">
        <f>'Investment Scenario'!M106</f>
        <v>0</v>
      </c>
      <c r="N105" s="179">
        <f>'Investment Scenario'!N106</f>
        <v>0</v>
      </c>
      <c r="O105" s="179">
        <f>'Investment Scenario'!O106</f>
        <v>0</v>
      </c>
      <c r="P105" s="179">
        <f>'Investment Scenario'!P106</f>
        <v>0</v>
      </c>
      <c r="Q105" s="179">
        <f>'Investment Scenario'!Q106</f>
        <v>0</v>
      </c>
      <c r="R105" s="179">
        <f>'Investment Scenario'!R106</f>
        <v>0</v>
      </c>
      <c r="S105" s="179">
        <f>'Investment Scenario'!S106</f>
        <v>0</v>
      </c>
      <c r="T105" s="179">
        <f>'Investment Scenario'!T106</f>
        <v>0</v>
      </c>
      <c r="U105" s="179">
        <f>'Investment Scenario'!U106</f>
        <v>0</v>
      </c>
      <c r="V105" s="179">
        <f>'Investment Scenario'!V106</f>
        <v>0</v>
      </c>
      <c r="W105" s="179">
        <f>'Investment Scenario'!W106</f>
        <v>0</v>
      </c>
      <c r="X105" s="179">
        <f>'Investment Scenario'!X106</f>
        <v>0</v>
      </c>
      <c r="Y105" s="179">
        <f>'Investment Scenario'!Y106</f>
        <v>0</v>
      </c>
      <c r="Z105" s="179">
        <f>'Investment Scenario'!Z106</f>
        <v>0</v>
      </c>
      <c r="AA105" s="179">
        <f>'Investment Scenario'!AA106</f>
        <v>0</v>
      </c>
      <c r="AB105" s="179">
        <f>'Investment Scenario'!AB106</f>
        <v>0</v>
      </c>
      <c r="AC105" s="179">
        <f>'Investment Scenario'!AC106</f>
        <v>0</v>
      </c>
      <c r="AD105" s="179">
        <f>'Investment Scenario'!AD106</f>
        <v>0</v>
      </c>
      <c r="AE105" s="179">
        <f>'Investment Scenario'!AE106</f>
        <v>0</v>
      </c>
      <c r="AF105" s="179">
        <f>'Investment Scenario'!AF106</f>
        <v>0</v>
      </c>
      <c r="AG105" s="179">
        <f>'Investment Scenario'!AG106</f>
        <v>0</v>
      </c>
      <c r="AH105" s="179">
        <f>'Investment Scenario'!AH106</f>
        <v>0</v>
      </c>
      <c r="AI105" s="179">
        <f>'Investment Scenario'!AI106</f>
        <v>0</v>
      </c>
      <c r="AJ105" s="179">
        <f>'Investment Scenario'!AJ106</f>
        <v>0</v>
      </c>
      <c r="AK105" s="179">
        <f>'Investment Scenario'!AK106</f>
        <v>0</v>
      </c>
      <c r="AL105" s="179">
        <f>'Investment Scenario'!AL106</f>
        <v>0</v>
      </c>
      <c r="AM105" s="179">
        <f>'Investment Scenario'!AM106</f>
        <v>0</v>
      </c>
      <c r="AN105" s="179">
        <f>'Investment Scenario'!AN106</f>
        <v>0</v>
      </c>
      <c r="AO105" s="179">
        <f>'Investment Scenario'!AO106</f>
        <v>0</v>
      </c>
      <c r="AP105" s="179">
        <f>'Investment Scenario'!AP106</f>
        <v>0</v>
      </c>
      <c r="AQ105" s="179">
        <f>'Investment Scenario'!AQ106</f>
        <v>0</v>
      </c>
      <c r="AR105" s="175"/>
    </row>
    <row r="106" spans="1:44" x14ac:dyDescent="0.25">
      <c r="A106" s="156"/>
      <c r="B106" s="156"/>
      <c r="C106" s="157"/>
      <c r="D106" s="157"/>
      <c r="E106" s="156"/>
      <c r="F106" s="156"/>
      <c r="G106" s="156"/>
      <c r="H106" s="156"/>
      <c r="I106" s="156"/>
      <c r="J106" s="156"/>
      <c r="K106" s="156"/>
      <c r="L106" s="156"/>
      <c r="M106" s="156"/>
      <c r="N106" s="156"/>
      <c r="O106" s="156"/>
      <c r="P106" s="156"/>
      <c r="Q106" s="156"/>
      <c r="R106" s="156"/>
      <c r="S106" s="156"/>
      <c r="T106" s="156"/>
      <c r="U106" s="156"/>
      <c r="V106" s="156"/>
      <c r="W106" s="156"/>
      <c r="X106" s="156"/>
      <c r="Y106" s="156"/>
      <c r="Z106" s="156"/>
      <c r="AA106" s="156"/>
      <c r="AB106" s="156"/>
      <c r="AC106" s="156"/>
      <c r="AD106" s="156"/>
      <c r="AE106" s="156"/>
      <c r="AF106" s="156"/>
      <c r="AG106" s="156"/>
      <c r="AH106" s="156"/>
      <c r="AI106" s="156"/>
      <c r="AJ106" s="156"/>
      <c r="AK106" s="156"/>
      <c r="AL106" s="156"/>
      <c r="AM106" s="156"/>
      <c r="AN106" s="156"/>
      <c r="AO106" s="156"/>
      <c r="AP106" s="156"/>
      <c r="AQ106" s="156"/>
      <c r="AR106" s="156"/>
    </row>
    <row r="107" spans="1:44" x14ac:dyDescent="0.25"/>
    <row r="108" spans="1:44" x14ac:dyDescent="0.25"/>
    <row r="109" spans="1:44" x14ac:dyDescent="0.25"/>
    <row r="110" spans="1:44" x14ac:dyDescent="0.25"/>
    <row r="111" spans="1:44" x14ac:dyDescent="0.25"/>
    <row r="112" spans="1:44" x14ac:dyDescent="0.25"/>
    <row r="113" spans="1:1" x14ac:dyDescent="0.25"/>
    <row r="114" spans="1:1" x14ac:dyDescent="0.25"/>
    <row r="115" spans="1:1" hidden="1" x14ac:dyDescent="0.25">
      <c r="A115" s="45"/>
    </row>
    <row r="116" spans="1:1" hidden="1" x14ac:dyDescent="0.25">
      <c r="A116" s="45"/>
    </row>
    <row r="117" spans="1:1" hidden="1" x14ac:dyDescent="0.25">
      <c r="A117" s="45"/>
    </row>
    <row r="118" spans="1:1" x14ac:dyDescent="0.25"/>
    <row r="119" spans="1:1" x14ac:dyDescent="0.25"/>
    <row r="120" spans="1:1" x14ac:dyDescent="0.25"/>
    <row r="121" spans="1:1" x14ac:dyDescent="0.25"/>
    <row r="122" spans="1:1" x14ac:dyDescent="0.25"/>
    <row r="123" spans="1:1" x14ac:dyDescent="0.25"/>
    <row r="124" spans="1:1" x14ac:dyDescent="0.25"/>
    <row r="125" spans="1:1" x14ac:dyDescent="0.25"/>
    <row r="126" spans="1:1" x14ac:dyDescent="0.25"/>
    <row r="127" spans="1:1" x14ac:dyDescent="0.25"/>
    <row r="129" x14ac:dyDescent="0.25"/>
    <row r="130" x14ac:dyDescent="0.25"/>
    <row r="131" x14ac:dyDescent="0.25"/>
    <row r="132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</sheetData>
  <sheetProtection password="C258" sheet="1" insertRows="0"/>
  <mergeCells count="3">
    <mergeCell ref="AR33:AR38"/>
    <mergeCell ref="A1:A3"/>
    <mergeCell ref="A4:A5"/>
  </mergeCells>
  <conditionalFormatting sqref="E14:AQ14 E52:F52 E50:AQ51 E55:F55 E53:AQ54 E58:F58 E56:AQ57 E68:AQ69 E87:AQ87 E93:AQ105 E59:AQ66">
    <cfRule type="expression" dxfId="9" priority="50">
      <formula>E$13=0</formula>
    </cfRule>
  </conditionalFormatting>
  <conditionalFormatting sqref="E36:AQ36">
    <cfRule type="expression" dxfId="8" priority="51">
      <formula>$B$35=0</formula>
    </cfRule>
  </conditionalFormatting>
  <conditionalFormatting sqref="E45:AQ46">
    <cfRule type="expression" dxfId="7" priority="49">
      <formula>E$12=1</formula>
    </cfRule>
  </conditionalFormatting>
  <conditionalFormatting sqref="E89:AQ89">
    <cfRule type="expression" dxfId="6" priority="47">
      <formula>E$13=0</formula>
    </cfRule>
  </conditionalFormatting>
  <conditionalFormatting sqref="G52:AQ52">
    <cfRule type="expression" dxfId="5" priority="44">
      <formula>G$13=0</formula>
    </cfRule>
  </conditionalFormatting>
  <conditionalFormatting sqref="G55:AQ55">
    <cfRule type="expression" dxfId="4" priority="43">
      <formula>G$13=0</formula>
    </cfRule>
  </conditionalFormatting>
  <conditionalFormatting sqref="G58:AQ58">
    <cfRule type="expression" dxfId="3" priority="42">
      <formula>G$13=0</formula>
    </cfRule>
  </conditionalFormatting>
  <conditionalFormatting sqref="E72:AQ84">
    <cfRule type="expression" dxfId="2" priority="38">
      <formula>E$13=0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116"/>
  <sheetViews>
    <sheetView showGridLines="0" tabSelected="1" zoomScale="80" zoomScaleNormal="80" workbookViewId="0">
      <pane ySplit="1" topLeftCell="A2" activePane="bottomLeft" state="frozen"/>
      <selection activeCell="K32" sqref="K32"/>
      <selection pane="bottomLeft" activeCell="B1" sqref="B1"/>
    </sheetView>
  </sheetViews>
  <sheetFormatPr defaultColWidth="0" defaultRowHeight="15" x14ac:dyDescent="0.25"/>
  <cols>
    <col min="1" max="1" width="3" style="115" customWidth="1"/>
    <col min="2" max="2" width="57.140625" style="115" customWidth="1"/>
    <col min="3" max="3" width="10.7109375" style="115" bestFit="1" customWidth="1"/>
    <col min="4" max="4" width="18.5703125" style="115" customWidth="1"/>
    <col min="5" max="5" width="3.28515625" style="115" customWidth="1"/>
    <col min="6" max="25" width="10.42578125" style="115" customWidth="1"/>
    <col min="26" max="44" width="9.140625" style="115" customWidth="1"/>
    <col min="45" max="45" width="3.42578125" style="115" customWidth="1"/>
    <col min="46" max="16384" width="9.140625" style="115" hidden="1"/>
  </cols>
  <sheetData>
    <row r="1" spans="1:45" s="3" customFormat="1" x14ac:dyDescent="0.25">
      <c r="B1" s="54" t="s">
        <v>115</v>
      </c>
      <c r="C1" s="55"/>
      <c r="D1" s="55"/>
      <c r="E1" s="56"/>
      <c r="F1" s="57">
        <f>'Investment Scenario'!E12</f>
        <v>0</v>
      </c>
      <c r="G1" s="57">
        <f>'Investment Scenario'!F12</f>
        <v>1</v>
      </c>
      <c r="H1" s="57">
        <f>'Investment Scenario'!G12</f>
        <v>2</v>
      </c>
      <c r="I1" s="57">
        <f>'Investment Scenario'!H12</f>
        <v>3</v>
      </c>
      <c r="J1" s="57">
        <f>'Investment Scenario'!I12</f>
        <v>4</v>
      </c>
      <c r="K1" s="57">
        <f>'Investment Scenario'!J12</f>
        <v>5</v>
      </c>
      <c r="L1" s="57">
        <f>'Investment Scenario'!K12</f>
        <v>6</v>
      </c>
      <c r="M1" s="57">
        <f>'Investment Scenario'!L12</f>
        <v>7</v>
      </c>
      <c r="N1" s="57">
        <f>'Investment Scenario'!M12</f>
        <v>8</v>
      </c>
      <c r="O1" s="57">
        <f>'Investment Scenario'!N12</f>
        <v>9</v>
      </c>
      <c r="P1" s="57">
        <f>'Investment Scenario'!O12</f>
        <v>10</v>
      </c>
      <c r="Q1" s="57">
        <f>'Investment Scenario'!P12</f>
        <v>11</v>
      </c>
      <c r="R1" s="57">
        <f>'Investment Scenario'!Q12</f>
        <v>12</v>
      </c>
      <c r="S1" s="57">
        <f>'Investment Scenario'!R12</f>
        <v>13</v>
      </c>
      <c r="T1" s="57">
        <f>'Investment Scenario'!S12</f>
        <v>14</v>
      </c>
      <c r="U1" s="57">
        <f>'Investment Scenario'!T12</f>
        <v>15</v>
      </c>
      <c r="V1" s="57">
        <f>'Investment Scenario'!U12</f>
        <v>16</v>
      </c>
      <c r="W1" s="57">
        <f>'Investment Scenario'!V12</f>
        <v>17</v>
      </c>
      <c r="X1" s="57">
        <f>'Investment Scenario'!W12</f>
        <v>18</v>
      </c>
      <c r="Y1" s="57">
        <f>'Investment Scenario'!X12</f>
        <v>19</v>
      </c>
      <c r="Z1" s="57">
        <f>'Investment Scenario'!Y12</f>
        <v>20</v>
      </c>
      <c r="AA1" s="57">
        <f>'Investment Scenario'!Z12</f>
        <v>21</v>
      </c>
      <c r="AB1" s="57">
        <f>'Investment Scenario'!AA12</f>
        <v>22</v>
      </c>
      <c r="AC1" s="57">
        <f>'Investment Scenario'!AB12</f>
        <v>23</v>
      </c>
      <c r="AD1" s="57">
        <f>'Investment Scenario'!AC12</f>
        <v>24</v>
      </c>
      <c r="AE1" s="57">
        <f>'Investment Scenario'!AD12</f>
        <v>25</v>
      </c>
      <c r="AF1" s="57">
        <f>'Investment Scenario'!AE12</f>
        <v>26</v>
      </c>
      <c r="AG1" s="57">
        <f>'Investment Scenario'!AF12</f>
        <v>27</v>
      </c>
      <c r="AH1" s="57">
        <f>'Investment Scenario'!AG12</f>
        <v>28</v>
      </c>
      <c r="AI1" s="57">
        <f>'Investment Scenario'!AH12</f>
        <v>29</v>
      </c>
      <c r="AJ1" s="57">
        <f>'Investment Scenario'!AI12</f>
        <v>30</v>
      </c>
      <c r="AK1" s="57">
        <f>'Investment Scenario'!AJ12</f>
        <v>31</v>
      </c>
      <c r="AL1" s="57">
        <f>'Investment Scenario'!AK12</f>
        <v>32</v>
      </c>
      <c r="AM1" s="57">
        <f>'Investment Scenario'!AL12</f>
        <v>33</v>
      </c>
      <c r="AN1" s="57">
        <f>'Investment Scenario'!AM12</f>
        <v>34</v>
      </c>
      <c r="AO1" s="57">
        <f>'Investment Scenario'!AN12</f>
        <v>35</v>
      </c>
      <c r="AP1" s="57">
        <f>'Investment Scenario'!AO12</f>
        <v>36</v>
      </c>
      <c r="AQ1" s="57">
        <f>'Investment Scenario'!AP12</f>
        <v>37</v>
      </c>
      <c r="AR1" s="57">
        <f>'Investment Scenario'!AQ12</f>
        <v>38</v>
      </c>
    </row>
    <row r="2" spans="1:45" s="3" customFormat="1" x14ac:dyDescent="0.25">
      <c r="B2" s="58"/>
      <c r="C2" s="59"/>
      <c r="D2" s="59"/>
      <c r="E2" s="13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</row>
    <row r="3" spans="1:45" s="3" customFormat="1" x14ac:dyDescent="0.25">
      <c r="A3" s="59"/>
      <c r="B3" s="61" t="s">
        <v>4</v>
      </c>
      <c r="C3" s="62" t="s">
        <v>5</v>
      </c>
      <c r="D3" s="63"/>
      <c r="E3" s="64"/>
      <c r="F3" s="5">
        <f>'Investment Scenario'!E14</f>
        <v>0</v>
      </c>
      <c r="G3" s="5">
        <f>'Investment Scenario'!F14</f>
        <v>0</v>
      </c>
      <c r="H3" s="5">
        <f>'Investment Scenario'!G14</f>
        <v>0</v>
      </c>
      <c r="I3" s="5">
        <f>'Investment Scenario'!H14</f>
        <v>0</v>
      </c>
      <c r="J3" s="5">
        <f>'Investment Scenario'!I14</f>
        <v>0</v>
      </c>
      <c r="K3" s="5">
        <f>'Investment Scenario'!J14</f>
        <v>0</v>
      </c>
      <c r="L3" s="5">
        <f>'Investment Scenario'!K14</f>
        <v>0</v>
      </c>
      <c r="M3" s="5">
        <f>'Investment Scenario'!L14</f>
        <v>0</v>
      </c>
      <c r="N3" s="5">
        <f>'Investment Scenario'!M14</f>
        <v>0</v>
      </c>
      <c r="O3" s="5">
        <f>'Investment Scenario'!N14</f>
        <v>0</v>
      </c>
      <c r="P3" s="5">
        <f>'Investment Scenario'!O14</f>
        <v>0</v>
      </c>
      <c r="Q3" s="5">
        <f>'Investment Scenario'!P14</f>
        <v>0</v>
      </c>
      <c r="R3" s="5">
        <f>'Investment Scenario'!Q14</f>
        <v>0</v>
      </c>
      <c r="S3" s="5">
        <f>'Investment Scenario'!R14</f>
        <v>0</v>
      </c>
      <c r="T3" s="5">
        <f>'Investment Scenario'!S14</f>
        <v>0</v>
      </c>
      <c r="U3" s="5">
        <f>'Investment Scenario'!T14</f>
        <v>0</v>
      </c>
      <c r="V3" s="5">
        <f>'Investment Scenario'!U14</f>
        <v>0</v>
      </c>
      <c r="W3" s="5">
        <f>'Investment Scenario'!V14</f>
        <v>0</v>
      </c>
      <c r="X3" s="5">
        <f>'Investment Scenario'!W14</f>
        <v>0</v>
      </c>
      <c r="Y3" s="5">
        <f>'Investment Scenario'!X14</f>
        <v>0</v>
      </c>
      <c r="Z3" s="5">
        <f>'Investment Scenario'!Y14</f>
        <v>0</v>
      </c>
      <c r="AA3" s="5">
        <f>'Investment Scenario'!Z14</f>
        <v>0</v>
      </c>
      <c r="AB3" s="5">
        <f>'Investment Scenario'!AA14</f>
        <v>0</v>
      </c>
      <c r="AC3" s="5">
        <f>'Investment Scenario'!AB14</f>
        <v>0</v>
      </c>
      <c r="AD3" s="5">
        <f>'Investment Scenario'!AC14</f>
        <v>0</v>
      </c>
      <c r="AE3" s="5">
        <f>'Investment Scenario'!AD14</f>
        <v>0</v>
      </c>
      <c r="AF3" s="5">
        <f>'Investment Scenario'!AE14</f>
        <v>0</v>
      </c>
      <c r="AG3" s="5">
        <f>'Investment Scenario'!AF14</f>
        <v>0</v>
      </c>
      <c r="AH3" s="5">
        <f>'Investment Scenario'!AG14</f>
        <v>0</v>
      </c>
      <c r="AI3" s="5">
        <f>'Investment Scenario'!AH14</f>
        <v>0</v>
      </c>
      <c r="AJ3" s="5">
        <f>'Investment Scenario'!AI14</f>
        <v>0</v>
      </c>
      <c r="AK3" s="5">
        <f>'Investment Scenario'!AJ14</f>
        <v>0</v>
      </c>
      <c r="AL3" s="5">
        <f>'Investment Scenario'!AK14</f>
        <v>0</v>
      </c>
      <c r="AM3" s="5">
        <f>'Investment Scenario'!AL14</f>
        <v>0</v>
      </c>
      <c r="AN3" s="5">
        <f>'Investment Scenario'!AM14</f>
        <v>0</v>
      </c>
      <c r="AO3" s="5">
        <f>'Investment Scenario'!AN14</f>
        <v>0</v>
      </c>
      <c r="AP3" s="5">
        <f>'Investment Scenario'!AO14</f>
        <v>0</v>
      </c>
      <c r="AQ3" s="5">
        <f>'Investment Scenario'!AP14</f>
        <v>0</v>
      </c>
      <c r="AR3" s="5">
        <f>'Investment Scenario'!AQ14</f>
        <v>0</v>
      </c>
      <c r="AS3" s="40"/>
    </row>
    <row r="4" spans="1:45" s="10" customFormat="1" x14ac:dyDescent="0.25">
      <c r="A4" s="13"/>
      <c r="B4" s="13"/>
      <c r="C4" s="13"/>
      <c r="D4" s="13"/>
      <c r="E4" s="13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</row>
    <row r="5" spans="1:45" s="3" customFormat="1" x14ac:dyDescent="0.25">
      <c r="A5" s="59"/>
      <c r="B5" s="148" t="s">
        <v>168</v>
      </c>
      <c r="C5" s="65" t="s">
        <v>6</v>
      </c>
      <c r="D5" s="63"/>
      <c r="E5" s="64"/>
      <c r="F5" s="5" t="str">
        <f>IF(F$3&gt;0,'Funding Gap'!$B$30,"")</f>
        <v/>
      </c>
      <c r="G5" s="5" t="str">
        <f>IF(G$3&gt;0,'Funding Gap'!$B$30,"")</f>
        <v/>
      </c>
      <c r="H5" s="5" t="str">
        <f>IF(H$3&gt;0,'Funding Gap'!$B$30,"")</f>
        <v/>
      </c>
      <c r="I5" s="5" t="str">
        <f>IF(I$3&gt;0,'Funding Gap'!$B$30,"")</f>
        <v/>
      </c>
      <c r="J5" s="5" t="str">
        <f>IF(J$3&gt;0,'Funding Gap'!$B$30,"")</f>
        <v/>
      </c>
      <c r="K5" s="5" t="str">
        <f>IF(K$3&gt;0,'Funding Gap'!$B$30,"")</f>
        <v/>
      </c>
      <c r="L5" s="5" t="str">
        <f>IF(L$3&gt;0,'Funding Gap'!$B$30,"")</f>
        <v/>
      </c>
      <c r="M5" s="5" t="str">
        <f>IF(M$3&gt;0,'Funding Gap'!$B$30,"")</f>
        <v/>
      </c>
      <c r="N5" s="5" t="str">
        <f>IF(N$3&gt;0,'Funding Gap'!$B$30,"")</f>
        <v/>
      </c>
      <c r="O5" s="5" t="str">
        <f>IF(O$3&gt;0,'Funding Gap'!$B$30,"")</f>
        <v/>
      </c>
      <c r="P5" s="5" t="str">
        <f>IF(P$3&gt;0,'Funding Gap'!$B$30,"")</f>
        <v/>
      </c>
      <c r="Q5" s="5" t="str">
        <f>IF(Q$3&gt;0,'Funding Gap'!$B$30,"")</f>
        <v/>
      </c>
      <c r="R5" s="5" t="str">
        <f>IF(R$3&gt;0,'Funding Gap'!$B$30,"")</f>
        <v/>
      </c>
      <c r="S5" s="5" t="str">
        <f>IF(S$3&gt;0,'Funding Gap'!$B$30,"")</f>
        <v/>
      </c>
      <c r="T5" s="5" t="str">
        <f>IF(T$3&gt;0,'Funding Gap'!$B$30,"")</f>
        <v/>
      </c>
      <c r="U5" s="5" t="str">
        <f>IF(U$3&gt;0,'Funding Gap'!$B$30,"")</f>
        <v/>
      </c>
      <c r="V5" s="5" t="str">
        <f>IF(V$3&gt;0,'Funding Gap'!$B$30,"")</f>
        <v/>
      </c>
      <c r="W5" s="5" t="str">
        <f>IF(W$3&gt;0,'Funding Gap'!$B$30,"")</f>
        <v/>
      </c>
      <c r="X5" s="5" t="str">
        <f>IF(X$3&gt;0,'Funding Gap'!$B$30,"")</f>
        <v/>
      </c>
      <c r="Y5" s="5" t="str">
        <f>IF(Y$3&gt;0,'Funding Gap'!$B$30,"")</f>
        <v/>
      </c>
      <c r="Z5" s="5" t="str">
        <f>IF(Z$3&gt;0,'Funding Gap'!$B$30,"")</f>
        <v/>
      </c>
      <c r="AA5" s="5" t="str">
        <f>IF(AA$3&gt;0,'Funding Gap'!$B$30,"")</f>
        <v/>
      </c>
      <c r="AB5" s="5" t="str">
        <f>IF(AB$3&gt;0,'Funding Gap'!$B$30,"")</f>
        <v/>
      </c>
      <c r="AC5" s="5" t="str">
        <f>IF(AC$3&gt;0,'Funding Gap'!$B$30,"")</f>
        <v/>
      </c>
      <c r="AD5" s="5" t="str">
        <f>IF(AD$3&gt;0,'Funding Gap'!$B$30,"")</f>
        <v/>
      </c>
      <c r="AE5" s="5" t="str">
        <f>IF(AE$3&gt;0,'Funding Gap'!$B$30,"")</f>
        <v/>
      </c>
      <c r="AF5" s="5" t="str">
        <f>IF(AF$3&gt;0,'Funding Gap'!$B$30,"")</f>
        <v/>
      </c>
      <c r="AG5" s="5" t="str">
        <f>IF(AG$3&gt;0,'Funding Gap'!$B$30,"")</f>
        <v/>
      </c>
      <c r="AH5" s="5" t="str">
        <f>IF(AH$3&gt;0,'Funding Gap'!$B$30,"")</f>
        <v/>
      </c>
      <c r="AI5" s="5" t="str">
        <f>IF(AI$3&gt;0,'Funding Gap'!$B$30,"")</f>
        <v/>
      </c>
      <c r="AJ5" s="5" t="str">
        <f>IF(AJ$3&gt;0,'Funding Gap'!$B$30,"")</f>
        <v/>
      </c>
      <c r="AK5" s="5" t="str">
        <f>IF(AK$3&gt;0,'Funding Gap'!$B$30,"")</f>
        <v/>
      </c>
      <c r="AL5" s="5" t="str">
        <f>IF(AL$3&gt;0,'Funding Gap'!$B$30,"")</f>
        <v/>
      </c>
      <c r="AM5" s="5" t="str">
        <f>IF(AM$3&gt;0,'Funding Gap'!$B$30,"")</f>
        <v/>
      </c>
      <c r="AN5" s="5" t="str">
        <f>IF(AN$3&gt;0,'Funding Gap'!$B$30,"")</f>
        <v/>
      </c>
      <c r="AO5" s="5" t="str">
        <f>IF(AO$3&gt;0,'Funding Gap'!$B$30,"")</f>
        <v/>
      </c>
      <c r="AP5" s="5" t="str">
        <f>IF(AP$3&gt;0,'Funding Gap'!$B$30,"")</f>
        <v/>
      </c>
      <c r="AQ5" s="5" t="str">
        <f>IF(AQ$3&gt;0,'Funding Gap'!$B$30,"")</f>
        <v/>
      </c>
      <c r="AR5" s="5" t="str">
        <f>IF(AR$3&gt;0,'Funding Gap'!$B$30,"")</f>
        <v/>
      </c>
      <c r="AS5" s="40"/>
    </row>
    <row r="6" spans="1:45" s="3" customFormat="1" x14ac:dyDescent="0.25">
      <c r="B6" s="148" t="s">
        <v>146</v>
      </c>
      <c r="C6" s="65" t="s">
        <v>6</v>
      </c>
      <c r="D6" s="66"/>
      <c r="E6" s="67"/>
      <c r="F6" s="4" t="str">
        <f>IF(F$3&gt;0,'Funding Gap'!E61,"")</f>
        <v/>
      </c>
      <c r="G6" s="4" t="str">
        <f>IF(G$3&gt;0,'Funding Gap'!F61,"")</f>
        <v/>
      </c>
      <c r="H6" s="4" t="str">
        <f>IF(H$3&gt;0,'Funding Gap'!G61,"")</f>
        <v/>
      </c>
      <c r="I6" s="4" t="str">
        <f>IF(I$3&gt;0,'Funding Gap'!H61,"")</f>
        <v/>
      </c>
      <c r="J6" s="4" t="str">
        <f>IF(J$3&gt;0,'Funding Gap'!I61,"")</f>
        <v/>
      </c>
      <c r="K6" s="4" t="str">
        <f>IF(K$3&gt;0,'Funding Gap'!J61,"")</f>
        <v/>
      </c>
      <c r="L6" s="4" t="str">
        <f>IF(L$3&gt;0,'Funding Gap'!K61,"")</f>
        <v/>
      </c>
      <c r="M6" s="4" t="str">
        <f>IF(M$3&gt;0,'Funding Gap'!L61,"")</f>
        <v/>
      </c>
      <c r="N6" s="4" t="str">
        <f>IF(N$3&gt;0,'Funding Gap'!M61,"")</f>
        <v/>
      </c>
      <c r="O6" s="4" t="str">
        <f>IF(O$3&gt;0,'Funding Gap'!N61,"")</f>
        <v/>
      </c>
      <c r="P6" s="4" t="str">
        <f>IF(P$3&gt;0,'Funding Gap'!O61,"")</f>
        <v/>
      </c>
      <c r="Q6" s="4" t="str">
        <f>IF(Q$3&gt;0,'Funding Gap'!P61,"")</f>
        <v/>
      </c>
      <c r="R6" s="4" t="str">
        <f>IF(R$3&gt;0,'Funding Gap'!Q61,"")</f>
        <v/>
      </c>
      <c r="S6" s="4" t="str">
        <f>IF(S$3&gt;0,'Funding Gap'!R61,"")</f>
        <v/>
      </c>
      <c r="T6" s="4" t="str">
        <f>IF(T$3&gt;0,'Funding Gap'!S61,"")</f>
        <v/>
      </c>
      <c r="U6" s="4" t="str">
        <f>IF(U$3&gt;0,'Funding Gap'!T61,"")</f>
        <v/>
      </c>
      <c r="V6" s="4" t="str">
        <f>IF(V$3&gt;0,'Funding Gap'!U61,"")</f>
        <v/>
      </c>
      <c r="W6" s="4" t="str">
        <f>IF(W$3&gt;0,'Funding Gap'!V61,"")</f>
        <v/>
      </c>
      <c r="X6" s="4" t="str">
        <f>IF(X$3&gt;0,'Funding Gap'!W61,"")</f>
        <v/>
      </c>
      <c r="Y6" s="4" t="str">
        <f>IF(Y$3&gt;0,'Funding Gap'!X61,"")</f>
        <v/>
      </c>
      <c r="Z6" s="4" t="str">
        <f>IF(Z$3&gt;0,'Funding Gap'!Y61,"")</f>
        <v/>
      </c>
      <c r="AA6" s="4" t="str">
        <f>IF(AA$3&gt;0,'Funding Gap'!Z61,"")</f>
        <v/>
      </c>
      <c r="AB6" s="4" t="str">
        <f>IF(AB$3&gt;0,'Funding Gap'!AA61,"")</f>
        <v/>
      </c>
      <c r="AC6" s="4" t="str">
        <f>IF(AC$3&gt;0,'Funding Gap'!AB61,"")</f>
        <v/>
      </c>
      <c r="AD6" s="4" t="str">
        <f>IF(AD$3&gt;0,'Funding Gap'!AC61,"")</f>
        <v/>
      </c>
      <c r="AE6" s="4" t="str">
        <f>IF(AE$3&gt;0,'Funding Gap'!AD61,"")</f>
        <v/>
      </c>
      <c r="AF6" s="4" t="str">
        <f>IF(AF$3&gt;0,'Funding Gap'!AE61,"")</f>
        <v/>
      </c>
      <c r="AG6" s="4" t="str">
        <f>IF(AG$3&gt;0,'Funding Gap'!AF61,"")</f>
        <v/>
      </c>
      <c r="AH6" s="4" t="str">
        <f>IF(AH$3&gt;0,'Funding Gap'!AG61,"")</f>
        <v/>
      </c>
      <c r="AI6" s="4" t="str">
        <f>IF(AI$3&gt;0,'Funding Gap'!AH61,"")</f>
        <v/>
      </c>
      <c r="AJ6" s="4" t="str">
        <f>IF(AJ$3&gt;0,'Funding Gap'!AI61,"")</f>
        <v/>
      </c>
      <c r="AK6" s="4" t="str">
        <f>IF(AK$3&gt;0,'Funding Gap'!AJ61,"")</f>
        <v/>
      </c>
      <c r="AL6" s="4" t="str">
        <f>IF(AL$3&gt;0,'Funding Gap'!AK61,"")</f>
        <v/>
      </c>
      <c r="AM6" s="4" t="str">
        <f>IF(AM$3&gt;0,'Funding Gap'!AL61,"")</f>
        <v/>
      </c>
      <c r="AN6" s="4" t="str">
        <f>IF(AN$3&gt;0,'Funding Gap'!AM61,"")</f>
        <v/>
      </c>
      <c r="AO6" s="4" t="str">
        <f>IF(AO$3&gt;0,'Funding Gap'!AN61,"")</f>
        <v/>
      </c>
      <c r="AP6" s="4" t="str">
        <f>IF(AP$3&gt;0,'Funding Gap'!AO61,"")</f>
        <v/>
      </c>
      <c r="AQ6" s="4" t="str">
        <f>IF(AQ$3&gt;0,'Funding Gap'!AP61,"")</f>
        <v/>
      </c>
      <c r="AR6" s="4" t="str">
        <f>IF(AR$3&gt;0,'Funding Gap'!AQ61,"")</f>
        <v/>
      </c>
    </row>
    <row r="7" spans="1:45" s="3" customFormat="1" x14ac:dyDescent="0.25">
      <c r="B7" s="148" t="s">
        <v>169</v>
      </c>
      <c r="C7" s="65" t="s">
        <v>6</v>
      </c>
      <c r="D7" s="66"/>
      <c r="E7" s="67"/>
      <c r="F7" s="4" t="str">
        <f>IF(F$3&gt;0,-'Funding Gap'!$B$88,"")</f>
        <v/>
      </c>
      <c r="G7" s="4" t="str">
        <f>IF(G$3&gt;0,-'Funding Gap'!$B$88,"")</f>
        <v/>
      </c>
      <c r="H7" s="4" t="str">
        <f>IF(H$3&gt;0,-'Funding Gap'!$B$88,"")</f>
        <v/>
      </c>
      <c r="I7" s="4" t="str">
        <f>IF(I$3&gt;0,-'Funding Gap'!$B$88,"")</f>
        <v/>
      </c>
      <c r="J7" s="4" t="str">
        <f>IF(J$3&gt;0,-'Funding Gap'!$B$88,"")</f>
        <v/>
      </c>
      <c r="K7" s="4" t="str">
        <f>IF(K$3&gt;0,-'Funding Gap'!$B$88,"")</f>
        <v/>
      </c>
      <c r="L7" s="4" t="str">
        <f>IF(L$3&gt;0,-'Funding Gap'!$B$88,"")</f>
        <v/>
      </c>
      <c r="M7" s="4" t="str">
        <f>IF(M$3&gt;0,-'Funding Gap'!$B$88,"")</f>
        <v/>
      </c>
      <c r="N7" s="4" t="str">
        <f>IF(N$3&gt;0,-'Funding Gap'!$B$88,"")</f>
        <v/>
      </c>
      <c r="O7" s="4" t="str">
        <f>IF(O$3&gt;0,-'Funding Gap'!$B$88,"")</f>
        <v/>
      </c>
      <c r="P7" s="4" t="str">
        <f>IF(P$3&gt;0,-'Funding Gap'!$B$88,"")</f>
        <v/>
      </c>
      <c r="Q7" s="4" t="str">
        <f>IF(Q$3&gt;0,-'Funding Gap'!$B$88,"")</f>
        <v/>
      </c>
      <c r="R7" s="4" t="str">
        <f>IF(R$3&gt;0,-'Funding Gap'!$B$88,"")</f>
        <v/>
      </c>
      <c r="S7" s="4" t="str">
        <f>IF(S$3&gt;0,-'Funding Gap'!$B$88,"")</f>
        <v/>
      </c>
      <c r="T7" s="4" t="str">
        <f>IF(T$3&gt;0,-'Funding Gap'!$B$88,"")</f>
        <v/>
      </c>
      <c r="U7" s="4" t="str">
        <f>IF(U$3&gt;0,-'Funding Gap'!$B$88,"")</f>
        <v/>
      </c>
      <c r="V7" s="4" t="str">
        <f>IF(V$3&gt;0,-'Funding Gap'!$B$88,"")</f>
        <v/>
      </c>
      <c r="W7" s="4" t="str">
        <f>IF(W$3&gt;0,-'Funding Gap'!$B$88,"")</f>
        <v/>
      </c>
      <c r="X7" s="4" t="str">
        <f>IF(X$3&gt;0,-'Funding Gap'!$B$88,"")</f>
        <v/>
      </c>
      <c r="Y7" s="4" t="str">
        <f>IF(Y$3&gt;0,-'Funding Gap'!$B$88,"")</f>
        <v/>
      </c>
      <c r="Z7" s="4" t="str">
        <f>IF(Z$3&gt;0,-'Funding Gap'!$B$88,"")</f>
        <v/>
      </c>
      <c r="AA7" s="4" t="str">
        <f>IF(AA$3&gt;0,-'Funding Gap'!$B$88,"")</f>
        <v/>
      </c>
      <c r="AB7" s="4" t="str">
        <f>IF(AB$3&gt;0,-'Funding Gap'!$B$88,"")</f>
        <v/>
      </c>
      <c r="AC7" s="4" t="str">
        <f>IF(AC$3&gt;0,-'Funding Gap'!$B$88,"")</f>
        <v/>
      </c>
      <c r="AD7" s="4" t="str">
        <f>IF(AD$3&gt;0,-'Funding Gap'!$B$88,"")</f>
        <v/>
      </c>
      <c r="AE7" s="4" t="str">
        <f>IF(AE$3&gt;0,-'Funding Gap'!$B$88,"")</f>
        <v/>
      </c>
      <c r="AF7" s="4" t="str">
        <f>IF(AF$3&gt;0,-'Funding Gap'!$B$88,"")</f>
        <v/>
      </c>
      <c r="AG7" s="4" t="str">
        <f>IF(AG$3&gt;0,-'Funding Gap'!$B$88,"")</f>
        <v/>
      </c>
      <c r="AH7" s="4" t="str">
        <f>IF(AH$3&gt;0,-'Funding Gap'!$B$88,"")</f>
        <v/>
      </c>
      <c r="AI7" s="4" t="str">
        <f>IF(AI$3&gt;0,-'Funding Gap'!$B$88,"")</f>
        <v/>
      </c>
      <c r="AJ7" s="4" t="str">
        <f>IF(AJ$3&gt;0,-'Funding Gap'!$B$88,"")</f>
        <v/>
      </c>
      <c r="AK7" s="4" t="str">
        <f>IF(AK$3&gt;0,-'Funding Gap'!$B$88,"")</f>
        <v/>
      </c>
      <c r="AL7" s="4" t="str">
        <f>IF(AL$3&gt;0,-'Funding Gap'!$B$88,"")</f>
        <v/>
      </c>
      <c r="AM7" s="4" t="str">
        <f>IF(AM$3&gt;0,-'Funding Gap'!$B$88,"")</f>
        <v/>
      </c>
      <c r="AN7" s="4" t="str">
        <f>IF(AN$3&gt;0,-'Funding Gap'!$B$88,"")</f>
        <v/>
      </c>
      <c r="AO7" s="4" t="str">
        <f>IF(AO$3&gt;0,-'Funding Gap'!$B$88,"")</f>
        <v/>
      </c>
      <c r="AP7" s="4" t="str">
        <f>IF(AP$3&gt;0,-'Funding Gap'!$B$88,"")</f>
        <v/>
      </c>
      <c r="AQ7" s="4" t="str">
        <f>IF(AQ$3&gt;0,-'Funding Gap'!$B$88,"")</f>
        <v/>
      </c>
      <c r="AR7" s="4" t="str">
        <f>IF(AR$3&gt;0,-'Funding Gap'!$B$88,"")</f>
        <v/>
      </c>
    </row>
    <row r="8" spans="1:45" s="3" customFormat="1" x14ac:dyDescent="0.25">
      <c r="A8" s="59"/>
      <c r="B8" s="3" t="s">
        <v>150</v>
      </c>
      <c r="C8" s="65" t="s">
        <v>6</v>
      </c>
      <c r="D8" s="63"/>
      <c r="E8" s="64"/>
      <c r="F8" s="5" t="str">
        <f>IF(F$3&gt;0,+F7+F6+F5,"")</f>
        <v/>
      </c>
      <c r="G8" s="5" t="str">
        <f t="shared" ref="G8:AQ8" si="0">IF(G$3&gt;0,+G7+G6+G5,"")</f>
        <v/>
      </c>
      <c r="H8" s="5" t="str">
        <f t="shared" si="0"/>
        <v/>
      </c>
      <c r="I8" s="5" t="str">
        <f t="shared" si="0"/>
        <v/>
      </c>
      <c r="J8" s="5" t="str">
        <f t="shared" si="0"/>
        <v/>
      </c>
      <c r="K8" s="5" t="str">
        <f t="shared" si="0"/>
        <v/>
      </c>
      <c r="L8" s="5" t="str">
        <f t="shared" si="0"/>
        <v/>
      </c>
      <c r="M8" s="5" t="str">
        <f t="shared" si="0"/>
        <v/>
      </c>
      <c r="N8" s="5" t="str">
        <f t="shared" si="0"/>
        <v/>
      </c>
      <c r="O8" s="5" t="str">
        <f t="shared" si="0"/>
        <v/>
      </c>
      <c r="P8" s="5" t="str">
        <f t="shared" si="0"/>
        <v/>
      </c>
      <c r="Q8" s="5" t="str">
        <f t="shared" si="0"/>
        <v/>
      </c>
      <c r="R8" s="5" t="str">
        <f t="shared" si="0"/>
        <v/>
      </c>
      <c r="S8" s="5" t="str">
        <f t="shared" si="0"/>
        <v/>
      </c>
      <c r="T8" s="5" t="str">
        <f t="shared" si="0"/>
        <v/>
      </c>
      <c r="U8" s="5" t="str">
        <f t="shared" si="0"/>
        <v/>
      </c>
      <c r="V8" s="5" t="str">
        <f t="shared" si="0"/>
        <v/>
      </c>
      <c r="W8" s="5" t="str">
        <f t="shared" si="0"/>
        <v/>
      </c>
      <c r="X8" s="5" t="str">
        <f t="shared" si="0"/>
        <v/>
      </c>
      <c r="Y8" s="5" t="str">
        <f t="shared" si="0"/>
        <v/>
      </c>
      <c r="Z8" s="5" t="str">
        <f t="shared" si="0"/>
        <v/>
      </c>
      <c r="AA8" s="5" t="str">
        <f t="shared" si="0"/>
        <v/>
      </c>
      <c r="AB8" s="5" t="str">
        <f t="shared" si="0"/>
        <v/>
      </c>
      <c r="AC8" s="5" t="str">
        <f t="shared" si="0"/>
        <v/>
      </c>
      <c r="AD8" s="5" t="str">
        <f t="shared" si="0"/>
        <v/>
      </c>
      <c r="AE8" s="5" t="str">
        <f t="shared" si="0"/>
        <v/>
      </c>
      <c r="AF8" s="5" t="str">
        <f t="shared" si="0"/>
        <v/>
      </c>
      <c r="AG8" s="5" t="str">
        <f t="shared" si="0"/>
        <v/>
      </c>
      <c r="AH8" s="5" t="str">
        <f t="shared" si="0"/>
        <v/>
      </c>
      <c r="AI8" s="5" t="str">
        <f t="shared" si="0"/>
        <v/>
      </c>
      <c r="AJ8" s="5" t="str">
        <f t="shared" si="0"/>
        <v/>
      </c>
      <c r="AK8" s="5" t="str">
        <f t="shared" si="0"/>
        <v/>
      </c>
      <c r="AL8" s="5" t="str">
        <f t="shared" si="0"/>
        <v/>
      </c>
      <c r="AM8" s="5" t="str">
        <f t="shared" si="0"/>
        <v/>
      </c>
      <c r="AN8" s="5" t="str">
        <f t="shared" si="0"/>
        <v/>
      </c>
      <c r="AO8" s="5" t="str">
        <f t="shared" si="0"/>
        <v/>
      </c>
      <c r="AP8" s="5" t="str">
        <f t="shared" si="0"/>
        <v/>
      </c>
      <c r="AQ8" s="5" t="str">
        <f t="shared" si="0"/>
        <v/>
      </c>
      <c r="AR8" s="5" t="str">
        <f>IF(AR$3&gt;0,+AR7+AR6+AR5,"")</f>
        <v/>
      </c>
      <c r="AS8" s="40"/>
    </row>
    <row r="9" spans="1:45" s="10" customFormat="1" x14ac:dyDescent="0.25">
      <c r="C9" s="61"/>
      <c r="F9" s="60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</row>
    <row r="10" spans="1:45" s="3" customFormat="1" x14ac:dyDescent="0.25">
      <c r="A10" s="59"/>
      <c r="B10" s="148" t="s">
        <v>170</v>
      </c>
      <c r="C10" s="65" t="s">
        <v>6</v>
      </c>
      <c r="D10" s="63"/>
      <c r="E10" s="64"/>
      <c r="F10" s="71" t="str">
        <f>IF(F$3&gt;0,'Funding Gap'!$B$31,"")</f>
        <v/>
      </c>
      <c r="G10" s="71" t="str">
        <f>IF(G$3&gt;0,'Funding Gap'!$B$31,"")</f>
        <v/>
      </c>
      <c r="H10" s="71" t="str">
        <f>IF(H$3&gt;0,'Funding Gap'!$B$31,"")</f>
        <v/>
      </c>
      <c r="I10" s="71" t="str">
        <f>IF(I$3&gt;0,'Funding Gap'!$B$31,"")</f>
        <v/>
      </c>
      <c r="J10" s="71" t="str">
        <f>IF(J$3&gt;0,'Funding Gap'!$B$31,"")</f>
        <v/>
      </c>
      <c r="K10" s="71" t="str">
        <f>IF(K$3&gt;0,'Funding Gap'!$B$31,"")</f>
        <v/>
      </c>
      <c r="L10" s="71" t="str">
        <f>IF(L$3&gt;0,'Funding Gap'!$B$31,"")</f>
        <v/>
      </c>
      <c r="M10" s="71" t="str">
        <f>IF(M$3&gt;0,'Funding Gap'!$B$31,"")</f>
        <v/>
      </c>
      <c r="N10" s="71" t="str">
        <f>IF(N$3&gt;0,'Funding Gap'!$B$31,"")</f>
        <v/>
      </c>
      <c r="O10" s="71" t="str">
        <f>IF(O$3&gt;0,'Funding Gap'!$B$31,"")</f>
        <v/>
      </c>
      <c r="P10" s="71" t="str">
        <f>IF(P$3&gt;0,'Funding Gap'!$B$31,"")</f>
        <v/>
      </c>
      <c r="Q10" s="71" t="str">
        <f>IF(Q$3&gt;0,'Funding Gap'!$B$31,"")</f>
        <v/>
      </c>
      <c r="R10" s="71" t="str">
        <f>IF(R$3&gt;0,'Funding Gap'!$B$31,"")</f>
        <v/>
      </c>
      <c r="S10" s="71" t="str">
        <f>IF(S$3&gt;0,'Funding Gap'!$B$31,"")</f>
        <v/>
      </c>
      <c r="T10" s="71" t="str">
        <f>IF(T$3&gt;0,'Funding Gap'!$B$31,"")</f>
        <v/>
      </c>
      <c r="U10" s="71" t="str">
        <f>IF(U$3&gt;0,'Funding Gap'!$B$31,"")</f>
        <v/>
      </c>
      <c r="V10" s="71" t="str">
        <f>IF(V$3&gt;0,'Funding Gap'!$B$31,"")</f>
        <v/>
      </c>
      <c r="W10" s="71" t="str">
        <f>IF(W$3&gt;0,'Funding Gap'!$B$31,"")</f>
        <v/>
      </c>
      <c r="X10" s="71" t="str">
        <f>IF(X$3&gt;0,'Funding Gap'!$B$31,"")</f>
        <v/>
      </c>
      <c r="Y10" s="71" t="str">
        <f>IF(Y$3&gt;0,'Funding Gap'!$B$31,"")</f>
        <v/>
      </c>
      <c r="Z10" s="71" t="str">
        <f>IF(Z$3&gt;0,'Funding Gap'!$B$31,"")</f>
        <v/>
      </c>
      <c r="AA10" s="71" t="str">
        <f>IF(AA$3&gt;0,'Funding Gap'!$B$31,"")</f>
        <v/>
      </c>
      <c r="AB10" s="71" t="str">
        <f>IF(AB$3&gt;0,'Funding Gap'!$B$31,"")</f>
        <v/>
      </c>
      <c r="AC10" s="71" t="str">
        <f>IF(AC$3&gt;0,'Funding Gap'!$B$31,"")</f>
        <v/>
      </c>
      <c r="AD10" s="71" t="str">
        <f>IF(AD$3&gt;0,'Funding Gap'!$B$31,"")</f>
        <v/>
      </c>
      <c r="AE10" s="71" t="str">
        <f>IF(AE$3&gt;0,'Funding Gap'!$B$31,"")</f>
        <v/>
      </c>
      <c r="AF10" s="71" t="str">
        <f>IF(AF$3&gt;0,'Funding Gap'!$B$31,"")</f>
        <v/>
      </c>
      <c r="AG10" s="71" t="str">
        <f>IF(AG$3&gt;0,'Funding Gap'!$B$31,"")</f>
        <v/>
      </c>
      <c r="AH10" s="71" t="str">
        <f>IF(AH$3&gt;0,'Funding Gap'!$B$31,"")</f>
        <v/>
      </c>
      <c r="AI10" s="71" t="str">
        <f>IF(AI$3&gt;0,'Funding Gap'!$B$31,"")</f>
        <v/>
      </c>
      <c r="AJ10" s="71" t="str">
        <f>IF(AJ$3&gt;0,'Funding Gap'!$B$31,"")</f>
        <v/>
      </c>
      <c r="AK10" s="71" t="str">
        <f>IF(AK$3&gt;0,'Funding Gap'!$B$31,"")</f>
        <v/>
      </c>
      <c r="AL10" s="71" t="str">
        <f>IF(AL$3&gt;0,'Funding Gap'!$B$31,"")</f>
        <v/>
      </c>
      <c r="AM10" s="71" t="str">
        <f>IF(AM$3&gt;0,'Funding Gap'!$B$31,"")</f>
        <v/>
      </c>
      <c r="AN10" s="71" t="str">
        <f>IF(AN$3&gt;0,'Funding Gap'!$B$31,"")</f>
        <v/>
      </c>
      <c r="AO10" s="71" t="str">
        <f>IF(AO$3&gt;0,'Funding Gap'!$B$31,"")</f>
        <v/>
      </c>
      <c r="AP10" s="71" t="str">
        <f>IF(AP$3&gt;0,'Funding Gap'!$B$31,"")</f>
        <v/>
      </c>
      <c r="AQ10" s="71" t="str">
        <f>IF(AQ$3&gt;0,'Funding Gap'!$B$31,"")</f>
        <v/>
      </c>
      <c r="AR10" s="71" t="str">
        <f>IF(AR$3&gt;0,'Funding Gap'!$B$31,"")</f>
        <v/>
      </c>
      <c r="AS10" s="40"/>
    </row>
    <row r="11" spans="1:45" s="3" customFormat="1" x14ac:dyDescent="0.25">
      <c r="A11" s="59"/>
      <c r="B11" s="148" t="s">
        <v>153</v>
      </c>
      <c r="C11" s="65" t="s">
        <v>6</v>
      </c>
      <c r="D11" s="63"/>
      <c r="E11" s="64"/>
      <c r="F11" s="71" t="str">
        <f>IF(F$3&gt;0,'Funding Gap'!E64,"")</f>
        <v/>
      </c>
      <c r="G11" s="71" t="str">
        <f>IF(G$3&gt;0,'Funding Gap'!F64,"")</f>
        <v/>
      </c>
      <c r="H11" s="71" t="str">
        <f>IF(H$3&gt;0,'Funding Gap'!G64,"")</f>
        <v/>
      </c>
      <c r="I11" s="71" t="str">
        <f>IF(I$3&gt;0,'Funding Gap'!H64,"")</f>
        <v/>
      </c>
      <c r="J11" s="71" t="str">
        <f>IF(J$3&gt;0,'Funding Gap'!I64,"")</f>
        <v/>
      </c>
      <c r="K11" s="71" t="str">
        <f>IF(K$3&gt;0,'Funding Gap'!J64,"")</f>
        <v/>
      </c>
      <c r="L11" s="71" t="str">
        <f>IF(L$3&gt;0,'Funding Gap'!K64,"")</f>
        <v/>
      </c>
      <c r="M11" s="71" t="str">
        <f>IF(M$3&gt;0,'Funding Gap'!L64,"")</f>
        <v/>
      </c>
      <c r="N11" s="71" t="str">
        <f>IF(N$3&gt;0,'Funding Gap'!M64,"")</f>
        <v/>
      </c>
      <c r="O11" s="71" t="str">
        <f>IF(O$3&gt;0,'Funding Gap'!N64,"")</f>
        <v/>
      </c>
      <c r="P11" s="71" t="str">
        <f>IF(P$3&gt;0,'Funding Gap'!O64,"")</f>
        <v/>
      </c>
      <c r="Q11" s="71" t="str">
        <f>IF(Q$3&gt;0,'Funding Gap'!P64,"")</f>
        <v/>
      </c>
      <c r="R11" s="71" t="str">
        <f>IF(R$3&gt;0,'Funding Gap'!Q64,"")</f>
        <v/>
      </c>
      <c r="S11" s="71" t="str">
        <f>IF(S$3&gt;0,'Funding Gap'!R64,"")</f>
        <v/>
      </c>
      <c r="T11" s="71" t="str">
        <f>IF(T$3&gt;0,'Funding Gap'!S64,"")</f>
        <v/>
      </c>
      <c r="U11" s="71" t="str">
        <f>IF(U$3&gt;0,'Funding Gap'!T64,"")</f>
        <v/>
      </c>
      <c r="V11" s="71" t="str">
        <f>IF(V$3&gt;0,'Funding Gap'!U64,"")</f>
        <v/>
      </c>
      <c r="W11" s="71" t="str">
        <f>IF(W$3&gt;0,'Funding Gap'!V64,"")</f>
        <v/>
      </c>
      <c r="X11" s="71" t="str">
        <f>IF(X$3&gt;0,'Funding Gap'!W64,"")</f>
        <v/>
      </c>
      <c r="Y11" s="71" t="str">
        <f>IF(Y$3&gt;0,'Funding Gap'!X64,"")</f>
        <v/>
      </c>
      <c r="Z11" s="71" t="str">
        <f>IF(Z$3&gt;0,'Funding Gap'!Y64,"")</f>
        <v/>
      </c>
      <c r="AA11" s="71" t="str">
        <f>IF(AA$3&gt;0,'Funding Gap'!Z64,"")</f>
        <v/>
      </c>
      <c r="AB11" s="71" t="str">
        <f>IF(AB$3&gt;0,'Funding Gap'!AA64,"")</f>
        <v/>
      </c>
      <c r="AC11" s="71" t="str">
        <f>IF(AC$3&gt;0,'Funding Gap'!AB64,"")</f>
        <v/>
      </c>
      <c r="AD11" s="71" t="str">
        <f>IF(AD$3&gt;0,'Funding Gap'!AC64,"")</f>
        <v/>
      </c>
      <c r="AE11" s="71" t="str">
        <f>IF(AE$3&gt;0,'Funding Gap'!AD64,"")</f>
        <v/>
      </c>
      <c r="AF11" s="71" t="str">
        <f>IF(AF$3&gt;0,'Funding Gap'!AE64,"")</f>
        <v/>
      </c>
      <c r="AG11" s="71" t="str">
        <f>IF(AG$3&gt;0,'Funding Gap'!AF64,"")</f>
        <v/>
      </c>
      <c r="AH11" s="71" t="str">
        <f>IF(AH$3&gt;0,'Funding Gap'!AG64,"")</f>
        <v/>
      </c>
      <c r="AI11" s="71" t="str">
        <f>IF(AI$3&gt;0,'Funding Gap'!AH64,"")</f>
        <v/>
      </c>
      <c r="AJ11" s="71" t="str">
        <f>IF(AJ$3&gt;0,'Funding Gap'!AI64,"")</f>
        <v/>
      </c>
      <c r="AK11" s="71" t="str">
        <f>IF(AK$3&gt;0,'Funding Gap'!AJ64,"")</f>
        <v/>
      </c>
      <c r="AL11" s="71" t="str">
        <f>IF(AL$3&gt;0,'Funding Gap'!AK64,"")</f>
        <v/>
      </c>
      <c r="AM11" s="71" t="str">
        <f>IF(AM$3&gt;0,'Funding Gap'!AL64,"")</f>
        <v/>
      </c>
      <c r="AN11" s="71" t="str">
        <f>IF(AN$3&gt;0,'Funding Gap'!AM64,"")</f>
        <v/>
      </c>
      <c r="AO11" s="71" t="str">
        <f>IF(AO$3&gt;0,'Funding Gap'!AN64,"")</f>
        <v/>
      </c>
      <c r="AP11" s="71" t="str">
        <f>IF(AP$3&gt;0,'Funding Gap'!AO64,"")</f>
        <v/>
      </c>
      <c r="AQ11" s="71" t="str">
        <f>IF(AQ$3&gt;0,'Funding Gap'!AP64,"")</f>
        <v/>
      </c>
      <c r="AR11" s="71" t="str">
        <f>IF(AR$3&gt;0,'Funding Gap'!AQ64,"")</f>
        <v/>
      </c>
      <c r="AS11" s="40"/>
    </row>
    <row r="12" spans="1:45" s="3" customFormat="1" x14ac:dyDescent="0.25">
      <c r="A12" s="59"/>
      <c r="B12" s="148" t="s">
        <v>171</v>
      </c>
      <c r="C12" s="65" t="s">
        <v>6</v>
      </c>
      <c r="D12" s="63"/>
      <c r="E12" s="64"/>
      <c r="F12" s="71" t="str">
        <f>IF(F$3&gt;0,-'Funding Gap'!$B$90,"")</f>
        <v/>
      </c>
      <c r="G12" s="71" t="str">
        <f>IF(G$3&gt;0,-'Funding Gap'!$B$90,"")</f>
        <v/>
      </c>
      <c r="H12" s="71" t="str">
        <f>IF(H$3&gt;0,-'Funding Gap'!$B$90,"")</f>
        <v/>
      </c>
      <c r="I12" s="71" t="str">
        <f>IF(I$3&gt;0,-'Funding Gap'!$B$90,"")</f>
        <v/>
      </c>
      <c r="J12" s="71" t="str">
        <f>IF(J$3&gt;0,-'Funding Gap'!$B$90,"")</f>
        <v/>
      </c>
      <c r="K12" s="71" t="str">
        <f>IF(K$3&gt;0,-'Funding Gap'!$B$90,"")</f>
        <v/>
      </c>
      <c r="L12" s="71" t="str">
        <f>IF(L$3&gt;0,-'Funding Gap'!$B$90,"")</f>
        <v/>
      </c>
      <c r="M12" s="71" t="str">
        <f>IF(M$3&gt;0,-'Funding Gap'!$B$90,"")</f>
        <v/>
      </c>
      <c r="N12" s="71" t="str">
        <f>IF(N$3&gt;0,-'Funding Gap'!$B$90,"")</f>
        <v/>
      </c>
      <c r="O12" s="71" t="str">
        <f>IF(O$3&gt;0,-'Funding Gap'!$B$90,"")</f>
        <v/>
      </c>
      <c r="P12" s="71" t="str">
        <f>IF(P$3&gt;0,-'Funding Gap'!$B$90,"")</f>
        <v/>
      </c>
      <c r="Q12" s="71" t="str">
        <f>IF(Q$3&gt;0,-'Funding Gap'!$B$90,"")</f>
        <v/>
      </c>
      <c r="R12" s="71" t="str">
        <f>IF(R$3&gt;0,-'Funding Gap'!$B$90,"")</f>
        <v/>
      </c>
      <c r="S12" s="71" t="str">
        <f>IF(S$3&gt;0,-'Funding Gap'!$B$90,"")</f>
        <v/>
      </c>
      <c r="T12" s="71" t="str">
        <f>IF(T$3&gt;0,-'Funding Gap'!$B$90,"")</f>
        <v/>
      </c>
      <c r="U12" s="71" t="str">
        <f>IF(U$3&gt;0,-'Funding Gap'!$B$90,"")</f>
        <v/>
      </c>
      <c r="V12" s="71" t="str">
        <f>IF(V$3&gt;0,-'Funding Gap'!$B$90,"")</f>
        <v/>
      </c>
      <c r="W12" s="71" t="str">
        <f>IF(W$3&gt;0,-'Funding Gap'!$B$90,"")</f>
        <v/>
      </c>
      <c r="X12" s="71" t="str">
        <f>IF(X$3&gt;0,-'Funding Gap'!$B$90,"")</f>
        <v/>
      </c>
      <c r="Y12" s="71" t="str">
        <f>IF(Y$3&gt;0,-'Funding Gap'!$B$90,"")</f>
        <v/>
      </c>
      <c r="Z12" s="71" t="str">
        <f>IF(Z$3&gt;0,-'Funding Gap'!$B$90,"")</f>
        <v/>
      </c>
      <c r="AA12" s="71" t="str">
        <f>IF(AA$3&gt;0,-'Funding Gap'!$B$90,"")</f>
        <v/>
      </c>
      <c r="AB12" s="71" t="str">
        <f>IF(AB$3&gt;0,-'Funding Gap'!$B$90,"")</f>
        <v/>
      </c>
      <c r="AC12" s="71" t="str">
        <f>IF(AC$3&gt;0,-'Funding Gap'!$B$90,"")</f>
        <v/>
      </c>
      <c r="AD12" s="71" t="str">
        <f>IF(AD$3&gt;0,-'Funding Gap'!$B$90,"")</f>
        <v/>
      </c>
      <c r="AE12" s="71" t="str">
        <f>IF(AE$3&gt;0,-'Funding Gap'!$B$90,"")</f>
        <v/>
      </c>
      <c r="AF12" s="71" t="str">
        <f>IF(AF$3&gt;0,-'Funding Gap'!$B$90,"")</f>
        <v/>
      </c>
      <c r="AG12" s="71" t="str">
        <f>IF(AG$3&gt;0,-'Funding Gap'!$B$90,"")</f>
        <v/>
      </c>
      <c r="AH12" s="71" t="str">
        <f>IF(AH$3&gt;0,-'Funding Gap'!$B$90,"")</f>
        <v/>
      </c>
      <c r="AI12" s="71" t="str">
        <f>IF(AI$3&gt;0,-'Funding Gap'!$B$90,"")</f>
        <v/>
      </c>
      <c r="AJ12" s="71" t="str">
        <f>IF(AJ$3&gt;0,-'Funding Gap'!$B$90,"")</f>
        <v/>
      </c>
      <c r="AK12" s="71" t="str">
        <f>IF(AK$3&gt;0,-'Funding Gap'!$B$90,"")</f>
        <v/>
      </c>
      <c r="AL12" s="71" t="str">
        <f>IF(AL$3&gt;0,-'Funding Gap'!$B$90,"")</f>
        <v/>
      </c>
      <c r="AM12" s="71" t="str">
        <f>IF(AM$3&gt;0,-'Funding Gap'!$B$90,"")</f>
        <v/>
      </c>
      <c r="AN12" s="71" t="str">
        <f>IF(AN$3&gt;0,-'Funding Gap'!$B$90,"")</f>
        <v/>
      </c>
      <c r="AO12" s="71" t="str">
        <f>IF(AO$3&gt;0,-'Funding Gap'!$B$90,"")</f>
        <v/>
      </c>
      <c r="AP12" s="71" t="str">
        <f>IF(AP$3&gt;0,-'Funding Gap'!$B$90,"")</f>
        <v/>
      </c>
      <c r="AQ12" s="71" t="str">
        <f>IF(AQ$3&gt;0,-'Funding Gap'!$B$90,"")</f>
        <v/>
      </c>
      <c r="AR12" s="71" t="str">
        <f>IF(AR$3&gt;0,-'Funding Gap'!$B$90,"")</f>
        <v/>
      </c>
      <c r="AS12" s="40"/>
    </row>
    <row r="13" spans="1:45" s="3" customFormat="1" x14ac:dyDescent="0.25">
      <c r="A13" s="59"/>
      <c r="B13" s="3" t="s">
        <v>154</v>
      </c>
      <c r="C13" s="65" t="s">
        <v>6</v>
      </c>
      <c r="D13" s="63"/>
      <c r="E13" s="64"/>
      <c r="F13" s="71" t="str">
        <f>IF(F$3&gt;0,SUM(F10:F12),"")</f>
        <v/>
      </c>
      <c r="G13" s="71" t="str">
        <f t="shared" ref="G13:J13" si="1">IF(G$3&gt;0,SUM(G10:G12),"")</f>
        <v/>
      </c>
      <c r="H13" s="71" t="str">
        <f t="shared" si="1"/>
        <v/>
      </c>
      <c r="I13" s="71" t="str">
        <f>IF(I$3&gt;0,SUM(I10:I12),"")</f>
        <v/>
      </c>
      <c r="J13" s="71" t="str">
        <f t="shared" si="1"/>
        <v/>
      </c>
      <c r="K13" s="71" t="str">
        <f>IF(K$3&gt;0,SUM(K10:K12),"")</f>
        <v/>
      </c>
      <c r="L13" s="71" t="str">
        <f t="shared" ref="L13:AR13" si="2">IF(L$3&gt;0,SUM(L10:L12),"")</f>
        <v/>
      </c>
      <c r="M13" s="71" t="str">
        <f t="shared" si="2"/>
        <v/>
      </c>
      <c r="N13" s="71" t="str">
        <f t="shared" si="2"/>
        <v/>
      </c>
      <c r="O13" s="71" t="str">
        <f t="shared" si="2"/>
        <v/>
      </c>
      <c r="P13" s="71" t="str">
        <f t="shared" si="2"/>
        <v/>
      </c>
      <c r="Q13" s="71" t="str">
        <f t="shared" si="2"/>
        <v/>
      </c>
      <c r="R13" s="71" t="str">
        <f t="shared" si="2"/>
        <v/>
      </c>
      <c r="S13" s="71" t="str">
        <f t="shared" si="2"/>
        <v/>
      </c>
      <c r="T13" s="71" t="str">
        <f t="shared" si="2"/>
        <v/>
      </c>
      <c r="U13" s="71" t="str">
        <f t="shared" si="2"/>
        <v/>
      </c>
      <c r="V13" s="71" t="str">
        <f t="shared" si="2"/>
        <v/>
      </c>
      <c r="W13" s="71" t="str">
        <f t="shared" si="2"/>
        <v/>
      </c>
      <c r="X13" s="71" t="str">
        <f t="shared" si="2"/>
        <v/>
      </c>
      <c r="Y13" s="71" t="str">
        <f>IF(Y$3&gt;0,SUM(Y10:Y12),"")</f>
        <v/>
      </c>
      <c r="Z13" s="71" t="str">
        <f t="shared" si="2"/>
        <v/>
      </c>
      <c r="AA13" s="71" t="str">
        <f t="shared" si="2"/>
        <v/>
      </c>
      <c r="AB13" s="71" t="str">
        <f t="shared" si="2"/>
        <v/>
      </c>
      <c r="AC13" s="71" t="str">
        <f t="shared" si="2"/>
        <v/>
      </c>
      <c r="AD13" s="71" t="str">
        <f t="shared" si="2"/>
        <v/>
      </c>
      <c r="AE13" s="71" t="str">
        <f t="shared" si="2"/>
        <v/>
      </c>
      <c r="AF13" s="71" t="str">
        <f t="shared" si="2"/>
        <v/>
      </c>
      <c r="AG13" s="71" t="str">
        <f t="shared" si="2"/>
        <v/>
      </c>
      <c r="AH13" s="71" t="str">
        <f t="shared" si="2"/>
        <v/>
      </c>
      <c r="AI13" s="71" t="str">
        <f t="shared" si="2"/>
        <v/>
      </c>
      <c r="AJ13" s="71" t="str">
        <f t="shared" si="2"/>
        <v/>
      </c>
      <c r="AK13" s="71" t="str">
        <f t="shared" si="2"/>
        <v/>
      </c>
      <c r="AL13" s="71" t="str">
        <f t="shared" si="2"/>
        <v/>
      </c>
      <c r="AM13" s="71" t="str">
        <f t="shared" si="2"/>
        <v/>
      </c>
      <c r="AN13" s="71" t="str">
        <f t="shared" si="2"/>
        <v/>
      </c>
      <c r="AO13" s="71" t="str">
        <f t="shared" si="2"/>
        <v/>
      </c>
      <c r="AP13" s="71" t="str">
        <f t="shared" si="2"/>
        <v/>
      </c>
      <c r="AQ13" s="71" t="str">
        <f t="shared" si="2"/>
        <v/>
      </c>
      <c r="AR13" s="71" t="str">
        <f t="shared" si="2"/>
        <v/>
      </c>
      <c r="AS13" s="40"/>
    </row>
    <row r="14" spans="1:45" s="10" customFormat="1" x14ac:dyDescent="0.25">
      <c r="B14" s="36"/>
      <c r="C14" s="68"/>
      <c r="G14" s="69"/>
      <c r="H14" s="69"/>
      <c r="I14" s="69"/>
      <c r="J14" s="69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</row>
    <row r="15" spans="1:45" s="10" customFormat="1" x14ac:dyDescent="0.25">
      <c r="A15" s="19" t="s">
        <v>172</v>
      </c>
      <c r="C15" s="68"/>
      <c r="D15" s="73"/>
      <c r="E15" s="73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</row>
    <row r="16" spans="1:45" s="3" customFormat="1" x14ac:dyDescent="0.25">
      <c r="A16" s="59"/>
      <c r="B16" s="61" t="s">
        <v>156</v>
      </c>
      <c r="C16" s="62" t="s">
        <v>7</v>
      </c>
      <c r="D16" s="63"/>
      <c r="E16" s="64"/>
      <c r="F16" s="5" t="str">
        <f>IF(F$3&gt;0,'Funding Gap'!$B$88*'Funding Gap'!E87/1000,"")</f>
        <v/>
      </c>
      <c r="G16" s="5" t="str">
        <f>IF(G$3&gt;0,'Funding Gap'!$B$88*'Funding Gap'!F87/1000,"")</f>
        <v/>
      </c>
      <c r="H16" s="5" t="str">
        <f>IF(H$3&gt;0,'Funding Gap'!$B$88*'Funding Gap'!G87/1000,"")</f>
        <v/>
      </c>
      <c r="I16" s="5" t="str">
        <f>IF(I$3&gt;0,'Funding Gap'!$B$88*'Funding Gap'!H87/1000,"")</f>
        <v/>
      </c>
      <c r="J16" s="5" t="str">
        <f>IF(J$3&gt;0,'Funding Gap'!$B$88*'Funding Gap'!I87/1000,"")</f>
        <v/>
      </c>
      <c r="K16" s="5" t="str">
        <f>IF(K$3&gt;0,'Funding Gap'!$B$88*'Funding Gap'!J87/1000,"")</f>
        <v/>
      </c>
      <c r="L16" s="5" t="str">
        <f>IF(L$3&gt;0,'Funding Gap'!$B$88*'Funding Gap'!K87/1000,"")</f>
        <v/>
      </c>
      <c r="M16" s="5" t="str">
        <f>IF(M$3&gt;0,'Funding Gap'!$B$88*'Funding Gap'!L87/1000,"")</f>
        <v/>
      </c>
      <c r="N16" s="5" t="str">
        <f>IF(N$3&gt;0,'Funding Gap'!$B$88*'Funding Gap'!M87/1000,"")</f>
        <v/>
      </c>
      <c r="O16" s="5" t="str">
        <f>IF(O$3&gt;0,'Funding Gap'!$B$88*'Funding Gap'!N87/1000,"")</f>
        <v/>
      </c>
      <c r="P16" s="5" t="str">
        <f>IF(P$3&gt;0,'Funding Gap'!$B$88*'Funding Gap'!O87/1000,"")</f>
        <v/>
      </c>
      <c r="Q16" s="5" t="str">
        <f>IF(Q$3&gt;0,'Funding Gap'!$B$88*'Funding Gap'!P87/1000,"")</f>
        <v/>
      </c>
      <c r="R16" s="5" t="str">
        <f>IF(R$3&gt;0,'Funding Gap'!$B$88*'Funding Gap'!Q87/1000,"")</f>
        <v/>
      </c>
      <c r="S16" s="5" t="str">
        <f>IF(S$3&gt;0,'Funding Gap'!$B$88*'Funding Gap'!R87/1000,"")</f>
        <v/>
      </c>
      <c r="T16" s="5" t="str">
        <f>IF(T$3&gt;0,'Funding Gap'!$B$88*'Funding Gap'!S87/1000,"")</f>
        <v/>
      </c>
      <c r="U16" s="5" t="str">
        <f>IF(U$3&gt;0,'Funding Gap'!$B$88*'Funding Gap'!T87/1000,"")</f>
        <v/>
      </c>
      <c r="V16" s="5" t="str">
        <f>IF(V$3&gt;0,'Funding Gap'!$B$88*'Funding Gap'!U87/1000,"")</f>
        <v/>
      </c>
      <c r="W16" s="5" t="str">
        <f>IF(W$3&gt;0,'Funding Gap'!$B$88*'Funding Gap'!V87/1000,"")</f>
        <v/>
      </c>
      <c r="X16" s="5" t="str">
        <f>IF(X$3&gt;0,'Funding Gap'!$B$88*'Funding Gap'!W87/1000,"")</f>
        <v/>
      </c>
      <c r="Y16" s="5" t="str">
        <f>IF(Y$3&gt;0,'Funding Gap'!$B$88*'Funding Gap'!X87/1000,"")</f>
        <v/>
      </c>
      <c r="Z16" s="5" t="str">
        <f>IF(Z$3&gt;0,'Funding Gap'!$B$88*'Funding Gap'!Y87/1000,"")</f>
        <v/>
      </c>
      <c r="AA16" s="5" t="str">
        <f>IF(AA$3&gt;0,'Funding Gap'!$B$88*'Funding Gap'!Z87/1000,"")</f>
        <v/>
      </c>
      <c r="AB16" s="5" t="str">
        <f>IF(AB$3&gt;0,'Funding Gap'!$B$88*'Funding Gap'!AA87/1000,"")</f>
        <v/>
      </c>
      <c r="AC16" s="5" t="str">
        <f>IF(AC$3&gt;0,'Funding Gap'!$B$88*'Funding Gap'!AB87/1000,"")</f>
        <v/>
      </c>
      <c r="AD16" s="5" t="str">
        <f>IF(AD$3&gt;0,'Funding Gap'!$B$88*'Funding Gap'!AC87/1000,"")</f>
        <v/>
      </c>
      <c r="AE16" s="5" t="str">
        <f>IF(AE$3&gt;0,'Funding Gap'!$B$88*'Funding Gap'!AD87/1000,"")</f>
        <v/>
      </c>
      <c r="AF16" s="5" t="str">
        <f>IF(AF$3&gt;0,'Funding Gap'!$B$88*'Funding Gap'!AE87/1000,"")</f>
        <v/>
      </c>
      <c r="AG16" s="5" t="str">
        <f>IF(AG$3&gt;0,'Funding Gap'!$B$88*'Funding Gap'!AF87/1000,"")</f>
        <v/>
      </c>
      <c r="AH16" s="5" t="str">
        <f>IF(AH$3&gt;0,'Funding Gap'!$B$88*'Funding Gap'!AG87/1000,"")</f>
        <v/>
      </c>
      <c r="AI16" s="5" t="str">
        <f>IF(AI$3&gt;0,'Funding Gap'!$B$88*'Funding Gap'!AH87/1000,"")</f>
        <v/>
      </c>
      <c r="AJ16" s="5" t="str">
        <f>IF(AJ$3&gt;0,'Funding Gap'!$B$88*'Funding Gap'!AI87/1000,"")</f>
        <v/>
      </c>
      <c r="AK16" s="5" t="str">
        <f>IF(AK$3&gt;0,'Funding Gap'!$B$88*'Funding Gap'!AJ87/1000,"")</f>
        <v/>
      </c>
      <c r="AL16" s="5" t="str">
        <f>IF(AL$3&gt;0,'Funding Gap'!$B$88*'Funding Gap'!AK87/1000,"")</f>
        <v/>
      </c>
      <c r="AM16" s="5" t="str">
        <f>IF(AM$3&gt;0,'Funding Gap'!$B$88*'Funding Gap'!AL87/1000,"")</f>
        <v/>
      </c>
      <c r="AN16" s="5" t="str">
        <f>IF(AN$3&gt;0,'Funding Gap'!$B$88*'Funding Gap'!AM87/1000,"")</f>
        <v/>
      </c>
      <c r="AO16" s="5" t="str">
        <f>IF(AO$3&gt;0,'Funding Gap'!$B$88*'Funding Gap'!AN87/1000,"")</f>
        <v/>
      </c>
      <c r="AP16" s="5" t="str">
        <f>IF(AP$3&gt;0,'Funding Gap'!$B$88*'Funding Gap'!AO87/1000,"")</f>
        <v/>
      </c>
      <c r="AQ16" s="5" t="str">
        <f>IF(AQ$3&gt;0,'Funding Gap'!$B$88*'Funding Gap'!AP87/1000,"")</f>
        <v/>
      </c>
      <c r="AR16" s="5" t="str">
        <f>IF(AR$3&gt;0,'Funding Gap'!$B$88*'Funding Gap'!AQ87/1000,"")</f>
        <v/>
      </c>
      <c r="AS16" s="40"/>
    </row>
    <row r="17" spans="1:45" s="3" customFormat="1" x14ac:dyDescent="0.25">
      <c r="A17" s="59"/>
      <c r="B17" s="61" t="s">
        <v>157</v>
      </c>
      <c r="C17" s="62" t="s">
        <v>7</v>
      </c>
      <c r="D17" s="63"/>
      <c r="E17" s="64"/>
      <c r="F17" s="5" t="str">
        <f>IF(F$3&gt;0,'Funding Gap'!$B$90*'Funding Gap'!E89/1000,"")</f>
        <v/>
      </c>
      <c r="G17" s="5" t="str">
        <f>IF(G$3&gt;0,'Funding Gap'!$B$90*'Funding Gap'!F89/1000,"")</f>
        <v/>
      </c>
      <c r="H17" s="5" t="str">
        <f>IF(H$3&gt;0,'Funding Gap'!$B$90*'Funding Gap'!G89/1000,"")</f>
        <v/>
      </c>
      <c r="I17" s="5" t="str">
        <f>IF(I$3&gt;0,'Funding Gap'!$B$90*'Funding Gap'!H89/1000,"")</f>
        <v/>
      </c>
      <c r="J17" s="5" t="str">
        <f>IF(J$3&gt;0,'Funding Gap'!$B$90*'Funding Gap'!I89/1000,"")</f>
        <v/>
      </c>
      <c r="K17" s="5" t="str">
        <f>IF(K$3&gt;0,'Funding Gap'!$B$90*'Funding Gap'!J89/1000,"")</f>
        <v/>
      </c>
      <c r="L17" s="5" t="str">
        <f>IF(L$3&gt;0,'Funding Gap'!$B$90*'Funding Gap'!K89/1000,"")</f>
        <v/>
      </c>
      <c r="M17" s="5" t="str">
        <f>IF(M$3&gt;0,'Funding Gap'!$B$90*'Funding Gap'!L89/1000,"")</f>
        <v/>
      </c>
      <c r="N17" s="5" t="str">
        <f>IF(N$3&gt;0,'Funding Gap'!$B$90*'Funding Gap'!M89/1000,"")</f>
        <v/>
      </c>
      <c r="O17" s="5" t="str">
        <f>IF(O$3&gt;0,'Funding Gap'!$B$90*'Funding Gap'!N89/1000,"")</f>
        <v/>
      </c>
      <c r="P17" s="5" t="str">
        <f>IF(P$3&gt;0,'Funding Gap'!$B$90*'Funding Gap'!O89/1000,"")</f>
        <v/>
      </c>
      <c r="Q17" s="5" t="str">
        <f>IF(Q$3&gt;0,'Funding Gap'!$B$90*'Funding Gap'!P89/1000,"")</f>
        <v/>
      </c>
      <c r="R17" s="5" t="str">
        <f>IF(R$3&gt;0,'Funding Gap'!$B$90*'Funding Gap'!Q89/1000,"")</f>
        <v/>
      </c>
      <c r="S17" s="5" t="str">
        <f>IF(S$3&gt;0,'Funding Gap'!$B$90*'Funding Gap'!R89/1000,"")</f>
        <v/>
      </c>
      <c r="T17" s="5" t="str">
        <f>IF(T$3&gt;0,'Funding Gap'!$B$90*'Funding Gap'!S89/1000,"")</f>
        <v/>
      </c>
      <c r="U17" s="5" t="str">
        <f>IF(U$3&gt;0,'Funding Gap'!$B$90*'Funding Gap'!T89/1000,"")</f>
        <v/>
      </c>
      <c r="V17" s="5" t="str">
        <f>IF(V$3&gt;0,'Funding Gap'!$B$90*'Funding Gap'!U89/1000,"")</f>
        <v/>
      </c>
      <c r="W17" s="5" t="str">
        <f>IF(W$3&gt;0,'Funding Gap'!$B$90*'Funding Gap'!V89/1000,"")</f>
        <v/>
      </c>
      <c r="X17" s="5" t="str">
        <f>IF(X$3&gt;0,'Funding Gap'!$B$90*'Funding Gap'!W89/1000,"")</f>
        <v/>
      </c>
      <c r="Y17" s="5" t="str">
        <f>IF(Y$3&gt;0,'Funding Gap'!$B$90*'Funding Gap'!X89/1000,"")</f>
        <v/>
      </c>
      <c r="Z17" s="5" t="str">
        <f>IF(Z$3&gt;0,'Funding Gap'!$B$90*'Funding Gap'!Y89/1000,"")</f>
        <v/>
      </c>
      <c r="AA17" s="5" t="str">
        <f>IF(AA$3&gt;0,'Funding Gap'!$B$90*'Funding Gap'!Z89/1000,"")</f>
        <v/>
      </c>
      <c r="AB17" s="5" t="str">
        <f>IF(AB$3&gt;0,'Funding Gap'!$B$90*'Funding Gap'!AA89/1000,"")</f>
        <v/>
      </c>
      <c r="AC17" s="5" t="str">
        <f>IF(AC$3&gt;0,'Funding Gap'!$B$90*'Funding Gap'!AB89/1000,"")</f>
        <v/>
      </c>
      <c r="AD17" s="5" t="str">
        <f>IF(AD$3&gt;0,'Funding Gap'!$B$90*'Funding Gap'!AC89/1000,"")</f>
        <v/>
      </c>
      <c r="AE17" s="5" t="str">
        <f>IF(AE$3&gt;0,'Funding Gap'!$B$90*'Funding Gap'!AD89/1000,"")</f>
        <v/>
      </c>
      <c r="AF17" s="5" t="str">
        <f>IF(AF$3&gt;0,'Funding Gap'!$B$90*'Funding Gap'!AE89/1000,"")</f>
        <v/>
      </c>
      <c r="AG17" s="5" t="str">
        <f>IF(AG$3&gt;0,'Funding Gap'!$B$90*'Funding Gap'!AF89/1000,"")</f>
        <v/>
      </c>
      <c r="AH17" s="5" t="str">
        <f>IF(AH$3&gt;0,'Funding Gap'!$B$90*'Funding Gap'!AG89/1000,"")</f>
        <v/>
      </c>
      <c r="AI17" s="5" t="str">
        <f>IF(AI$3&gt;0,'Funding Gap'!$B$90*'Funding Gap'!AH89/1000,"")</f>
        <v/>
      </c>
      <c r="AJ17" s="5" t="str">
        <f>IF(AJ$3&gt;0,'Funding Gap'!$B$90*'Funding Gap'!AI89/1000,"")</f>
        <v/>
      </c>
      <c r="AK17" s="5" t="str">
        <f>IF(AK$3&gt;0,'Funding Gap'!$B$90*'Funding Gap'!AJ89/1000,"")</f>
        <v/>
      </c>
      <c r="AL17" s="5" t="str">
        <f>IF(AL$3&gt;0,'Funding Gap'!$B$90*'Funding Gap'!AK89/1000,"")</f>
        <v/>
      </c>
      <c r="AM17" s="5" t="str">
        <f>IF(AM$3&gt;0,'Funding Gap'!$B$90*'Funding Gap'!AL89/1000,"")</f>
        <v/>
      </c>
      <c r="AN17" s="5" t="str">
        <f>IF(AN$3&gt;0,'Funding Gap'!$B$90*'Funding Gap'!AM89/1000,"")</f>
        <v/>
      </c>
      <c r="AO17" s="5" t="str">
        <f>IF(AO$3&gt;0,'Funding Gap'!$B$90*'Funding Gap'!AN89/1000,"")</f>
        <v/>
      </c>
      <c r="AP17" s="5" t="str">
        <f>IF(AP$3&gt;0,'Funding Gap'!$B$90*'Funding Gap'!AO89/1000,"")</f>
        <v/>
      </c>
      <c r="AQ17" s="5" t="str">
        <f>IF(AQ$3&gt;0,'Funding Gap'!$B$90*'Funding Gap'!AP89/1000,"")</f>
        <v/>
      </c>
      <c r="AR17" s="5" t="str">
        <f>IF(AR$3&gt;0,'Funding Gap'!$B$90*'Funding Gap'!AQ89/1000,"")</f>
        <v/>
      </c>
      <c r="AS17" s="40"/>
    </row>
    <row r="18" spans="1:45" s="3" customFormat="1" x14ac:dyDescent="0.25">
      <c r="B18" s="72" t="s">
        <v>158</v>
      </c>
      <c r="C18" s="65" t="s">
        <v>7</v>
      </c>
      <c r="D18" s="66"/>
      <c r="E18" s="67"/>
      <c r="F18" s="74" t="str">
        <f>IF(F$3&gt;0,'Funding Gap'!E105/1000000,"")</f>
        <v/>
      </c>
      <c r="G18" s="74" t="str">
        <f>IF(G$3&gt;0,'Funding Gap'!F105/1000000,"")</f>
        <v/>
      </c>
      <c r="H18" s="74" t="str">
        <f>IF(H$3&gt;0,'Funding Gap'!G105/1000000,"")</f>
        <v/>
      </c>
      <c r="I18" s="74" t="str">
        <f>IF(I$3&gt;0,'Funding Gap'!H105/1000000,"")</f>
        <v/>
      </c>
      <c r="J18" s="74" t="str">
        <f>IF(J$3&gt;0,'Funding Gap'!I105/1000000,"")</f>
        <v/>
      </c>
      <c r="K18" s="74" t="str">
        <f>IF(K$3&gt;0,'Funding Gap'!J105/1000000,"")</f>
        <v/>
      </c>
      <c r="L18" s="74" t="str">
        <f>IF(L$3&gt;0,'Funding Gap'!K105/1000000,"")</f>
        <v/>
      </c>
      <c r="M18" s="74" t="str">
        <f>IF(M$3&gt;0,'Funding Gap'!L105/1000000,"")</f>
        <v/>
      </c>
      <c r="N18" s="74" t="str">
        <f>IF(N$3&gt;0,'Funding Gap'!M105/1000000,"")</f>
        <v/>
      </c>
      <c r="O18" s="74" t="str">
        <f>IF(O$3&gt;0,'Funding Gap'!N105/1000000,"")</f>
        <v/>
      </c>
      <c r="P18" s="74" t="str">
        <f>IF(P$3&gt;0,'Funding Gap'!O105/1000000,"")</f>
        <v/>
      </c>
      <c r="Q18" s="74" t="str">
        <f>IF(Q$3&gt;0,'Funding Gap'!P105/1000000,"")</f>
        <v/>
      </c>
      <c r="R18" s="74" t="str">
        <f>IF(R$3&gt;0,'Funding Gap'!Q105/1000000,"")</f>
        <v/>
      </c>
      <c r="S18" s="74" t="str">
        <f>IF(S$3&gt;0,'Funding Gap'!R105/1000000,"")</f>
        <v/>
      </c>
      <c r="T18" s="74" t="str">
        <f>IF(T$3&gt;0,'Funding Gap'!S105/1000000,"")</f>
        <v/>
      </c>
      <c r="U18" s="74" t="str">
        <f>IF(U$3&gt;0,'Funding Gap'!T105/1000000,"")</f>
        <v/>
      </c>
      <c r="V18" s="74" t="str">
        <f>IF(V$3&gt;0,'Funding Gap'!U105/1000000,"")</f>
        <v/>
      </c>
      <c r="W18" s="74" t="str">
        <f>IF(W$3&gt;0,'Funding Gap'!V105/1000000,"")</f>
        <v/>
      </c>
      <c r="X18" s="74" t="str">
        <f>IF(X$3&gt;0,'Funding Gap'!W105/1000000,"")</f>
        <v/>
      </c>
      <c r="Y18" s="74" t="str">
        <f>IF(Y$3&gt;0,'Funding Gap'!X105/1000000,"")</f>
        <v/>
      </c>
      <c r="Z18" s="74" t="str">
        <f>IF(Z$3&gt;0,'Funding Gap'!Y105/1000000,"")</f>
        <v/>
      </c>
      <c r="AA18" s="74" t="str">
        <f>IF(AA$3&gt;0,'Funding Gap'!Z105/1000000,"")</f>
        <v/>
      </c>
      <c r="AB18" s="74" t="str">
        <f>IF(AB$3&gt;0,'Funding Gap'!AA105/1000000,"")</f>
        <v/>
      </c>
      <c r="AC18" s="74" t="str">
        <f>IF(AC$3&gt;0,'Funding Gap'!AB105/1000000,"")</f>
        <v/>
      </c>
      <c r="AD18" s="74" t="str">
        <f>IF(AD$3&gt;0,'Funding Gap'!AC105/1000000,"")</f>
        <v/>
      </c>
      <c r="AE18" s="74" t="str">
        <f>IF(AE$3&gt;0,'Funding Gap'!AD105/1000000,"")</f>
        <v/>
      </c>
      <c r="AF18" s="74" t="str">
        <f>IF(AF$3&gt;0,'Funding Gap'!AE105/1000000,"")</f>
        <v/>
      </c>
      <c r="AG18" s="74" t="str">
        <f>IF(AG$3&gt;0,'Funding Gap'!AF105/1000000,"")</f>
        <v/>
      </c>
      <c r="AH18" s="74" t="str">
        <f>IF(AH$3&gt;0,'Funding Gap'!AG105/1000000,"")</f>
        <v/>
      </c>
      <c r="AI18" s="74" t="str">
        <f>IF(AI$3&gt;0,'Funding Gap'!AH105/1000000,"")</f>
        <v/>
      </c>
      <c r="AJ18" s="74" t="str">
        <f>IF(AJ$3&gt;0,'Funding Gap'!AI105/1000000,"")</f>
        <v/>
      </c>
      <c r="AK18" s="74" t="str">
        <f>IF(AK$3&gt;0,'Funding Gap'!AJ105/1000000,"")</f>
        <v/>
      </c>
      <c r="AL18" s="74" t="str">
        <f>IF(AL$3&gt;0,'Funding Gap'!AK105/1000000,"")</f>
        <v/>
      </c>
      <c r="AM18" s="74" t="str">
        <f>IF(AM$3&gt;0,'Funding Gap'!AL105/1000000,"")</f>
        <v/>
      </c>
      <c r="AN18" s="74" t="str">
        <f>IF(AN$3&gt;0,'Funding Gap'!AM105/1000000,"")</f>
        <v/>
      </c>
      <c r="AO18" s="74" t="str">
        <f>IF(AO$3&gt;0,'Funding Gap'!AN105/1000000,"")</f>
        <v/>
      </c>
      <c r="AP18" s="74" t="str">
        <f>IF(AP$3&gt;0,'Funding Gap'!AO105/1000000,"")</f>
        <v/>
      </c>
      <c r="AQ18" s="74" t="str">
        <f>IF(AQ$3&gt;0,'Funding Gap'!AP105/1000000,"")</f>
        <v/>
      </c>
      <c r="AR18" s="74" t="str">
        <f>IF(AR$3&gt;0,'Funding Gap'!AQ105/1000000,"")</f>
        <v/>
      </c>
    </row>
    <row r="19" spans="1:45" s="3" customFormat="1" x14ac:dyDescent="0.25">
      <c r="A19" s="59"/>
      <c r="B19" s="75" t="s">
        <v>159</v>
      </c>
      <c r="C19" s="76" t="s">
        <v>7</v>
      </c>
      <c r="D19" s="77"/>
      <c r="E19" s="78"/>
      <c r="F19" s="79" t="str">
        <f>IF(F$3&gt;0,SUM(F16:F18),"")</f>
        <v/>
      </c>
      <c r="G19" s="79" t="str">
        <f t="shared" ref="G19:J19" si="3">IF(G$3&gt;0,SUM(G16:G18),"")</f>
        <v/>
      </c>
      <c r="H19" s="79" t="str">
        <f t="shared" si="3"/>
        <v/>
      </c>
      <c r="I19" s="79" t="str">
        <f>IF(I$3&gt;0,SUM(I16:I18),"")</f>
        <v/>
      </c>
      <c r="J19" s="79" t="str">
        <f t="shared" si="3"/>
        <v/>
      </c>
      <c r="K19" s="79" t="str">
        <f>IF(K$3&gt;0,SUM(K16:K18),"")</f>
        <v/>
      </c>
      <c r="L19" s="79" t="str">
        <f t="shared" ref="L19:AR19" si="4">IF(L$3&gt;0,SUM(L16:L18),"")</f>
        <v/>
      </c>
      <c r="M19" s="79" t="str">
        <f t="shared" si="4"/>
        <v/>
      </c>
      <c r="N19" s="79" t="str">
        <f t="shared" si="4"/>
        <v/>
      </c>
      <c r="O19" s="79" t="str">
        <f t="shared" si="4"/>
        <v/>
      </c>
      <c r="P19" s="79" t="str">
        <f t="shared" si="4"/>
        <v/>
      </c>
      <c r="Q19" s="79" t="str">
        <f t="shared" si="4"/>
        <v/>
      </c>
      <c r="R19" s="79" t="str">
        <f t="shared" si="4"/>
        <v/>
      </c>
      <c r="S19" s="79" t="str">
        <f t="shared" si="4"/>
        <v/>
      </c>
      <c r="T19" s="79" t="str">
        <f t="shared" si="4"/>
        <v/>
      </c>
      <c r="U19" s="79" t="str">
        <f>IF(U$3&gt;0,SUM(U16:U18),"")</f>
        <v/>
      </c>
      <c r="V19" s="79" t="str">
        <f t="shared" si="4"/>
        <v/>
      </c>
      <c r="W19" s="79" t="str">
        <f t="shared" si="4"/>
        <v/>
      </c>
      <c r="X19" s="79" t="str">
        <f t="shared" si="4"/>
        <v/>
      </c>
      <c r="Y19" s="79" t="str">
        <f t="shared" si="4"/>
        <v/>
      </c>
      <c r="Z19" s="79" t="str">
        <f t="shared" si="4"/>
        <v/>
      </c>
      <c r="AA19" s="79" t="str">
        <f t="shared" si="4"/>
        <v/>
      </c>
      <c r="AB19" s="79" t="str">
        <f t="shared" si="4"/>
        <v/>
      </c>
      <c r="AC19" s="79" t="str">
        <f t="shared" si="4"/>
        <v/>
      </c>
      <c r="AD19" s="79" t="str">
        <f t="shared" si="4"/>
        <v/>
      </c>
      <c r="AE19" s="79" t="str">
        <f t="shared" si="4"/>
        <v/>
      </c>
      <c r="AF19" s="79" t="str">
        <f t="shared" si="4"/>
        <v/>
      </c>
      <c r="AG19" s="79" t="str">
        <f t="shared" si="4"/>
        <v/>
      </c>
      <c r="AH19" s="79" t="str">
        <f t="shared" si="4"/>
        <v/>
      </c>
      <c r="AI19" s="79" t="str">
        <f t="shared" si="4"/>
        <v/>
      </c>
      <c r="AJ19" s="79" t="str">
        <f t="shared" si="4"/>
        <v/>
      </c>
      <c r="AK19" s="79" t="str">
        <f t="shared" si="4"/>
        <v/>
      </c>
      <c r="AL19" s="79" t="str">
        <f t="shared" si="4"/>
        <v/>
      </c>
      <c r="AM19" s="79" t="str">
        <f t="shared" si="4"/>
        <v/>
      </c>
      <c r="AN19" s="79" t="str">
        <f t="shared" si="4"/>
        <v/>
      </c>
      <c r="AO19" s="79" t="str">
        <f t="shared" si="4"/>
        <v/>
      </c>
      <c r="AP19" s="79" t="str">
        <f t="shared" si="4"/>
        <v/>
      </c>
      <c r="AQ19" s="79" t="str">
        <f t="shared" si="4"/>
        <v/>
      </c>
      <c r="AR19" s="79" t="str">
        <f t="shared" si="4"/>
        <v/>
      </c>
      <c r="AS19" s="40"/>
    </row>
    <row r="20" spans="1:45" s="10" customFormat="1" x14ac:dyDescent="0.25">
      <c r="C20" s="68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</row>
    <row r="21" spans="1:45" s="10" customFormat="1" x14ac:dyDescent="0.25">
      <c r="A21" s="19" t="s">
        <v>173</v>
      </c>
      <c r="C21" s="68"/>
      <c r="F21" s="31"/>
      <c r="G21" s="80"/>
      <c r="H21" s="8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</row>
    <row r="22" spans="1:45" s="3" customFormat="1" x14ac:dyDescent="0.25">
      <c r="B22" s="72" t="s">
        <v>162</v>
      </c>
      <c r="C22" s="65" t="s">
        <v>7</v>
      </c>
      <c r="D22" s="66"/>
      <c r="E22" s="67"/>
      <c r="F22" s="74" t="str">
        <f>IF(F$3&gt;0,-'Investment Scenario'!E67/1000000,"")</f>
        <v/>
      </c>
      <c r="G22" s="74" t="str">
        <f>IF(G$3&gt;0,-'Investment Scenario'!F67/1000000,"")</f>
        <v/>
      </c>
      <c r="H22" s="74" t="str">
        <f>IF(H$3&gt;0,-'Investment Scenario'!G67/1000000,"")</f>
        <v/>
      </c>
      <c r="I22" s="74" t="str">
        <f>IF(I$3&gt;0,-'Investment Scenario'!H67/1000000,"")</f>
        <v/>
      </c>
      <c r="J22" s="74" t="str">
        <f>IF(J$3&gt;0,-'Investment Scenario'!I67/1000000,"")</f>
        <v/>
      </c>
      <c r="K22" s="74" t="str">
        <f>IF(K$3&gt;0,-'Investment Scenario'!J67/1000000,"")</f>
        <v/>
      </c>
      <c r="L22" s="74" t="str">
        <f>IF(L$3&gt;0,-'Investment Scenario'!K67/1000000,"")</f>
        <v/>
      </c>
      <c r="M22" s="74" t="str">
        <f>IF(M$3&gt;0,-'Investment Scenario'!L67/1000000,"")</f>
        <v/>
      </c>
      <c r="N22" s="74" t="str">
        <f>IF(N$3&gt;0,-'Investment Scenario'!M67/1000000,"")</f>
        <v/>
      </c>
      <c r="O22" s="74" t="str">
        <f>IF(O$3&gt;0,-'Investment Scenario'!N67/1000000,"")</f>
        <v/>
      </c>
      <c r="P22" s="74" t="str">
        <f>IF(P$3&gt;0,-'Investment Scenario'!O67/1000000,"")</f>
        <v/>
      </c>
      <c r="Q22" s="74" t="str">
        <f>IF(Q$3&gt;0,-'Investment Scenario'!P67/1000000,"")</f>
        <v/>
      </c>
      <c r="R22" s="74" t="str">
        <f>IF(R$3&gt;0,-'Investment Scenario'!Q67/1000000,"")</f>
        <v/>
      </c>
      <c r="S22" s="74" t="str">
        <f>IF(S$3&gt;0,-'Investment Scenario'!R67/1000000,"")</f>
        <v/>
      </c>
      <c r="T22" s="74" t="str">
        <f>IF(T$3&gt;0,-'Investment Scenario'!S67/1000000,"")</f>
        <v/>
      </c>
      <c r="U22" s="74" t="str">
        <f>IF(U$3&gt;0,-'Investment Scenario'!T67/1000000,"")</f>
        <v/>
      </c>
      <c r="V22" s="74" t="str">
        <f>IF(V$3&gt;0,-'Investment Scenario'!U67/1000000,"")</f>
        <v/>
      </c>
      <c r="W22" s="74" t="str">
        <f>IF(W$3&gt;0,-'Investment Scenario'!V67/1000000,"")</f>
        <v/>
      </c>
      <c r="X22" s="74" t="str">
        <f>IF(X$3&gt;0,-'Investment Scenario'!W67/1000000,"")</f>
        <v/>
      </c>
      <c r="Y22" s="74" t="str">
        <f>IF(Y$3&gt;0,-'Investment Scenario'!X67/1000000,"")</f>
        <v/>
      </c>
      <c r="Z22" s="74" t="str">
        <f>IF(Z$3&gt;0,-'Investment Scenario'!Y67/1000000,"")</f>
        <v/>
      </c>
      <c r="AA22" s="74" t="str">
        <f>IF(AA$3&gt;0,-'Investment Scenario'!Z67/1000000,"")</f>
        <v/>
      </c>
      <c r="AB22" s="74" t="str">
        <f>IF(AB$3&gt;0,-'Investment Scenario'!AA67/1000000,"")</f>
        <v/>
      </c>
      <c r="AC22" s="74" t="str">
        <f>IF(AC$3&gt;0,-'Investment Scenario'!AB67/1000000,"")</f>
        <v/>
      </c>
      <c r="AD22" s="74" t="str">
        <f>IF(AD$3&gt;0,-'Investment Scenario'!AC67/1000000,"")</f>
        <v/>
      </c>
      <c r="AE22" s="74" t="str">
        <f>IF(AE$3&gt;0,-'Investment Scenario'!AD67/1000000,"")</f>
        <v/>
      </c>
      <c r="AF22" s="74" t="str">
        <f>IF(AF$3&gt;0,-'Investment Scenario'!AE67/1000000,"")</f>
        <v/>
      </c>
      <c r="AG22" s="74" t="str">
        <f>IF(AG$3&gt;0,-'Investment Scenario'!AF67/1000000,"")</f>
        <v/>
      </c>
      <c r="AH22" s="74" t="str">
        <f>IF(AH$3&gt;0,-'Investment Scenario'!AG67/1000000,"")</f>
        <v/>
      </c>
      <c r="AI22" s="74" t="str">
        <f>IF(AI$3&gt;0,-'Investment Scenario'!AH67/1000000,"")</f>
        <v/>
      </c>
      <c r="AJ22" s="74" t="str">
        <f>IF(AJ$3&gt;0,-'Investment Scenario'!AI67/1000000,"")</f>
        <v/>
      </c>
      <c r="AK22" s="74" t="str">
        <f>IF(AK$3&gt;0,-'Investment Scenario'!AJ67/1000000,"")</f>
        <v/>
      </c>
      <c r="AL22" s="74" t="str">
        <f>IF(AL$3&gt;0,-'Investment Scenario'!AK67/1000000,"")</f>
        <v/>
      </c>
      <c r="AM22" s="74" t="str">
        <f>IF(AM$3&gt;0,-'Investment Scenario'!AL67/1000000,"")</f>
        <v/>
      </c>
      <c r="AN22" s="74" t="str">
        <f>IF(AN$3&gt;0,-'Investment Scenario'!AM67/1000000,"")</f>
        <v/>
      </c>
      <c r="AO22" s="74" t="str">
        <f>IF(AO$3&gt;0,-'Investment Scenario'!AN67/1000000,"")</f>
        <v/>
      </c>
      <c r="AP22" s="74" t="str">
        <f>IF(AP$3&gt;0,-'Investment Scenario'!AO67/1000000,"")</f>
        <v/>
      </c>
      <c r="AQ22" s="74" t="str">
        <f>IF(AQ$3&gt;0,-'Investment Scenario'!AP67/1000000,"")</f>
        <v/>
      </c>
      <c r="AR22" s="74" t="str">
        <f>IF(AR$3&gt;0,-'Investment Scenario'!AQ67/1000000,"")</f>
        <v/>
      </c>
    </row>
    <row r="23" spans="1:45" s="3" customFormat="1" x14ac:dyDescent="0.25">
      <c r="B23" s="72" t="s">
        <v>8</v>
      </c>
      <c r="C23" s="65" t="s">
        <v>7</v>
      </c>
      <c r="D23" s="66"/>
      <c r="E23" s="67"/>
      <c r="F23" s="74" t="str">
        <f>IF(F$3&gt;0,-'Investment Scenario'!E70/1000000,"")</f>
        <v/>
      </c>
      <c r="G23" s="74" t="str">
        <f>IF(G$3&gt;0,-'Investment Scenario'!F70/1000000,"")</f>
        <v/>
      </c>
      <c r="H23" s="74" t="str">
        <f>IF(H$3&gt;0,-'Investment Scenario'!G70/1000000,"")</f>
        <v/>
      </c>
      <c r="I23" s="74" t="str">
        <f>IF(I$3&gt;0,-'Investment Scenario'!H70/1000000,"")</f>
        <v/>
      </c>
      <c r="J23" s="74" t="str">
        <f>IF(J$3&gt;0,-'Investment Scenario'!I70/1000000,"")</f>
        <v/>
      </c>
      <c r="K23" s="74" t="str">
        <f>IF(K$3&gt;0,-'Investment Scenario'!J70/1000000,"")</f>
        <v/>
      </c>
      <c r="L23" s="74" t="str">
        <f>IF(L$3&gt;0,-'Investment Scenario'!K70/1000000,"")</f>
        <v/>
      </c>
      <c r="M23" s="74" t="str">
        <f>IF(M$3&gt;0,-'Investment Scenario'!L70/1000000,"")</f>
        <v/>
      </c>
      <c r="N23" s="74" t="str">
        <f>IF(N$3&gt;0,-'Investment Scenario'!M70/1000000,"")</f>
        <v/>
      </c>
      <c r="O23" s="74" t="str">
        <f>IF(O$3&gt;0,-'Investment Scenario'!N70/1000000,"")</f>
        <v/>
      </c>
      <c r="P23" s="74" t="str">
        <f>IF(P$3&gt;0,-'Investment Scenario'!O70/1000000,"")</f>
        <v/>
      </c>
      <c r="Q23" s="74" t="str">
        <f>IF(Q$3&gt;0,-'Investment Scenario'!P70/1000000,"")</f>
        <v/>
      </c>
      <c r="R23" s="74" t="str">
        <f>IF(R$3&gt;0,-'Investment Scenario'!Q70/1000000,"")</f>
        <v/>
      </c>
      <c r="S23" s="74" t="str">
        <f>IF(S$3&gt;0,-'Investment Scenario'!R70/1000000,"")</f>
        <v/>
      </c>
      <c r="T23" s="74" t="str">
        <f>IF(T$3&gt;0,-'Investment Scenario'!S70/1000000,"")</f>
        <v/>
      </c>
      <c r="U23" s="74" t="str">
        <f>IF(U$3&gt;0,-'Investment Scenario'!T70/1000000,"")</f>
        <v/>
      </c>
      <c r="V23" s="74" t="str">
        <f>IF(V$3&gt;0,-'Investment Scenario'!U70/1000000,"")</f>
        <v/>
      </c>
      <c r="W23" s="74" t="str">
        <f>IF(W$3&gt;0,-'Investment Scenario'!V70/1000000,"")</f>
        <v/>
      </c>
      <c r="X23" s="74" t="str">
        <f>IF(X$3&gt;0,-'Investment Scenario'!W70/1000000,"")</f>
        <v/>
      </c>
      <c r="Y23" s="74" t="str">
        <f>IF(Y$3&gt;0,-'Investment Scenario'!X70/1000000,"")</f>
        <v/>
      </c>
      <c r="Z23" s="74" t="str">
        <f>IF(Z$3&gt;0,-'Investment Scenario'!Y70/1000000,"")</f>
        <v/>
      </c>
      <c r="AA23" s="74" t="str">
        <f>IF(AA$3&gt;0,-'Investment Scenario'!Z70/1000000,"")</f>
        <v/>
      </c>
      <c r="AB23" s="74" t="str">
        <f>IF(AB$3&gt;0,-'Investment Scenario'!AA70/1000000,"")</f>
        <v/>
      </c>
      <c r="AC23" s="74" t="str">
        <f>IF(AC$3&gt;0,-'Investment Scenario'!AB70/1000000,"")</f>
        <v/>
      </c>
      <c r="AD23" s="74" t="str">
        <f>IF(AD$3&gt;0,-'Investment Scenario'!AC70/1000000,"")</f>
        <v/>
      </c>
      <c r="AE23" s="74" t="str">
        <f>IF(AE$3&gt;0,-'Investment Scenario'!AD70/1000000,"")</f>
        <v/>
      </c>
      <c r="AF23" s="74" t="str">
        <f>IF(AF$3&gt;0,-'Investment Scenario'!AE70/1000000,"")</f>
        <v/>
      </c>
      <c r="AG23" s="74" t="str">
        <f>IF(AG$3&gt;0,-'Investment Scenario'!AF70/1000000,"")</f>
        <v/>
      </c>
      <c r="AH23" s="74" t="str">
        <f>IF(AH$3&gt;0,-'Investment Scenario'!AG70/1000000,"")</f>
        <v/>
      </c>
      <c r="AI23" s="74" t="str">
        <f>IF(AI$3&gt;0,-'Investment Scenario'!AH70/1000000,"")</f>
        <v/>
      </c>
      <c r="AJ23" s="74" t="str">
        <f>IF(AJ$3&gt;0,-'Investment Scenario'!AI70/1000000,"")</f>
        <v/>
      </c>
      <c r="AK23" s="74" t="str">
        <f>IF(AK$3&gt;0,-'Investment Scenario'!AJ70/1000000,"")</f>
        <v/>
      </c>
      <c r="AL23" s="74" t="str">
        <f>IF(AL$3&gt;0,-'Investment Scenario'!AK70/1000000,"")</f>
        <v/>
      </c>
      <c r="AM23" s="74" t="str">
        <f>IF(AM$3&gt;0,-'Investment Scenario'!AL70/1000000,"")</f>
        <v/>
      </c>
      <c r="AN23" s="74" t="str">
        <f>IF(AN$3&gt;0,-'Investment Scenario'!AM70/1000000,"")</f>
        <v/>
      </c>
      <c r="AO23" s="74" t="str">
        <f>IF(AO$3&gt;0,-'Investment Scenario'!AN70/1000000,"")</f>
        <v/>
      </c>
      <c r="AP23" s="74" t="str">
        <f>IF(AP$3&gt;0,-'Investment Scenario'!AO70/1000000,"")</f>
        <v/>
      </c>
      <c r="AQ23" s="74" t="str">
        <f>IF(AQ$3&gt;0,-'Investment Scenario'!AP70/1000000,"")</f>
        <v/>
      </c>
      <c r="AR23" s="74" t="str">
        <f>IF(AR$3&gt;0,-'Investment Scenario'!AQ70/1000000,"")</f>
        <v/>
      </c>
    </row>
    <row r="24" spans="1:45" s="3" customFormat="1" x14ac:dyDescent="0.25">
      <c r="B24" s="72" t="s">
        <v>160</v>
      </c>
      <c r="C24" s="65" t="s">
        <v>7</v>
      </c>
      <c r="D24" s="66"/>
      <c r="E24" s="67"/>
      <c r="F24" s="74" t="str">
        <f>IF(F$3&gt;0,-'Investment Scenario'!E85/1000000,"")</f>
        <v/>
      </c>
      <c r="G24" s="74" t="str">
        <f>IF(G$3&gt;0,-'Investment Scenario'!F85/1000000,"")</f>
        <v/>
      </c>
      <c r="H24" s="74" t="str">
        <f>IF(H$3&gt;0,-'Investment Scenario'!G85/1000000,"")</f>
        <v/>
      </c>
      <c r="I24" s="74" t="str">
        <f>IF(I$3&gt;0,-'Investment Scenario'!H85/1000000,"")</f>
        <v/>
      </c>
      <c r="J24" s="74" t="str">
        <f>IF(J$3&gt;0,-'Investment Scenario'!I85/1000000,"")</f>
        <v/>
      </c>
      <c r="K24" s="74" t="str">
        <f>IF(K$3&gt;0,-'Investment Scenario'!J85/1000000,"")</f>
        <v/>
      </c>
      <c r="L24" s="74" t="str">
        <f>IF(L$3&gt;0,-'Investment Scenario'!K85/1000000,"")</f>
        <v/>
      </c>
      <c r="M24" s="74" t="str">
        <f>IF(M$3&gt;0,-'Investment Scenario'!L85/1000000,"")</f>
        <v/>
      </c>
      <c r="N24" s="74" t="str">
        <f>IF(N$3&gt;0,-'Investment Scenario'!M85/1000000,"")</f>
        <v/>
      </c>
      <c r="O24" s="74" t="str">
        <f>IF(O$3&gt;0,-'Investment Scenario'!N85/1000000,"")</f>
        <v/>
      </c>
      <c r="P24" s="74" t="str">
        <f>IF(P$3&gt;0,-'Investment Scenario'!O85/1000000,"")</f>
        <v/>
      </c>
      <c r="Q24" s="74" t="str">
        <f>IF(Q$3&gt;0,-'Investment Scenario'!P85/1000000,"")</f>
        <v/>
      </c>
      <c r="R24" s="74" t="str">
        <f>IF(R$3&gt;0,-'Investment Scenario'!Q85/1000000,"")</f>
        <v/>
      </c>
      <c r="S24" s="74" t="str">
        <f>IF(S$3&gt;0,-'Investment Scenario'!R85/1000000,"")</f>
        <v/>
      </c>
      <c r="T24" s="74" t="str">
        <f>IF(T$3&gt;0,-'Investment Scenario'!S85/1000000,"")</f>
        <v/>
      </c>
      <c r="U24" s="74" t="str">
        <f>IF(U$3&gt;0,-'Investment Scenario'!T85/1000000,"")</f>
        <v/>
      </c>
      <c r="V24" s="74" t="str">
        <f>IF(V$3&gt;0,-'Investment Scenario'!U85/1000000,"")</f>
        <v/>
      </c>
      <c r="W24" s="74" t="str">
        <f>IF(W$3&gt;0,-'Investment Scenario'!V85/1000000,"")</f>
        <v/>
      </c>
      <c r="X24" s="74" t="str">
        <f>IF(X$3&gt;0,-'Investment Scenario'!W85/1000000,"")</f>
        <v/>
      </c>
      <c r="Y24" s="74" t="str">
        <f>IF(Y$3&gt;0,-'Investment Scenario'!X85/1000000,"")</f>
        <v/>
      </c>
      <c r="Z24" s="74" t="str">
        <f>IF(Z$3&gt;0,-'Investment Scenario'!Y85/1000000,"")</f>
        <v/>
      </c>
      <c r="AA24" s="74" t="str">
        <f>IF(AA$3&gt;0,-'Investment Scenario'!Z85/1000000,"")</f>
        <v/>
      </c>
      <c r="AB24" s="74" t="str">
        <f>IF(AB$3&gt;0,-'Investment Scenario'!AA85/1000000,"")</f>
        <v/>
      </c>
      <c r="AC24" s="74" t="str">
        <f>IF(AC$3&gt;0,-'Investment Scenario'!AB85/1000000,"")</f>
        <v/>
      </c>
      <c r="AD24" s="74" t="str">
        <f>IF(AD$3&gt;0,-'Investment Scenario'!AC85/1000000,"")</f>
        <v/>
      </c>
      <c r="AE24" s="74" t="str">
        <f>IF(AE$3&gt;0,-'Investment Scenario'!AD85/1000000,"")</f>
        <v/>
      </c>
      <c r="AF24" s="74" t="str">
        <f>IF(AF$3&gt;0,-'Investment Scenario'!AE85/1000000,"")</f>
        <v/>
      </c>
      <c r="AG24" s="74" t="str">
        <f>IF(AG$3&gt;0,-'Investment Scenario'!AF85/1000000,"")</f>
        <v/>
      </c>
      <c r="AH24" s="74" t="str">
        <f>IF(AH$3&gt;0,-'Investment Scenario'!AG85/1000000,"")</f>
        <v/>
      </c>
      <c r="AI24" s="74" t="str">
        <f>IF(AI$3&gt;0,-'Investment Scenario'!AH85/1000000,"")</f>
        <v/>
      </c>
      <c r="AJ24" s="74" t="str">
        <f>IF(AJ$3&gt;0,-'Investment Scenario'!AI85/1000000,"")</f>
        <v/>
      </c>
      <c r="AK24" s="74" t="str">
        <f>IF(AK$3&gt;0,-'Investment Scenario'!AJ85/1000000,"")</f>
        <v/>
      </c>
      <c r="AL24" s="74" t="str">
        <f>IF(AL$3&gt;0,-'Investment Scenario'!AK85/1000000,"")</f>
        <v/>
      </c>
      <c r="AM24" s="74" t="str">
        <f>IF(AM$3&gt;0,-'Investment Scenario'!AL85/1000000,"")</f>
        <v/>
      </c>
      <c r="AN24" s="74" t="str">
        <f>IF(AN$3&gt;0,-'Investment Scenario'!AM85/1000000,"")</f>
        <v/>
      </c>
      <c r="AO24" s="74" t="str">
        <f>IF(AO$3&gt;0,-'Investment Scenario'!AN85/1000000,"")</f>
        <v/>
      </c>
      <c r="AP24" s="74" t="str">
        <f>IF(AP$3&gt;0,-'Investment Scenario'!AO85/1000000,"")</f>
        <v/>
      </c>
      <c r="AQ24" s="74" t="str">
        <f>IF(AQ$3&gt;0,-'Investment Scenario'!AP85/1000000,"")</f>
        <v/>
      </c>
      <c r="AR24" s="74" t="str">
        <f>IF(AR$3&gt;0,-'Investment Scenario'!AQ85/1000000,"")</f>
        <v/>
      </c>
    </row>
    <row r="25" spans="1:45" s="3" customFormat="1" x14ac:dyDescent="0.25">
      <c r="A25" s="59"/>
      <c r="B25" s="75" t="s">
        <v>161</v>
      </c>
      <c r="C25" s="76" t="s">
        <v>7</v>
      </c>
      <c r="D25" s="77"/>
      <c r="E25" s="78"/>
      <c r="F25" s="79" t="str">
        <f t="shared" ref="F25:H25" si="5">IF(F$3&gt;0,SUM(F22:F24),"")</f>
        <v/>
      </c>
      <c r="G25" s="79" t="str">
        <f t="shared" si="5"/>
        <v/>
      </c>
      <c r="H25" s="79" t="str">
        <f t="shared" si="5"/>
        <v/>
      </c>
      <c r="I25" s="79" t="str">
        <f>IF(I$3&gt;0,SUM(I22:I24),"")</f>
        <v/>
      </c>
      <c r="J25" s="79" t="str">
        <f>IF(J$3&gt;0,SUM(J22:J24),"")</f>
        <v/>
      </c>
      <c r="K25" s="79" t="str">
        <f>IF(K$3&gt;0,SUM(K22:K24),"")</f>
        <v/>
      </c>
      <c r="L25" s="79" t="str">
        <f t="shared" ref="L25:AR25" si="6">IF(L$3&gt;0,SUM(L22:L24),"")</f>
        <v/>
      </c>
      <c r="M25" s="79" t="str">
        <f t="shared" si="6"/>
        <v/>
      </c>
      <c r="N25" s="79" t="str">
        <f t="shared" si="6"/>
        <v/>
      </c>
      <c r="O25" s="79" t="str">
        <f t="shared" si="6"/>
        <v/>
      </c>
      <c r="P25" s="79" t="str">
        <f t="shared" si="6"/>
        <v/>
      </c>
      <c r="Q25" s="79" t="str">
        <f>IF(Q$3&gt;0,SUM(Q22:Q24),"")</f>
        <v/>
      </c>
      <c r="R25" s="79" t="str">
        <f t="shared" si="6"/>
        <v/>
      </c>
      <c r="S25" s="79" t="str">
        <f t="shared" si="6"/>
        <v/>
      </c>
      <c r="T25" s="79" t="str">
        <f t="shared" si="6"/>
        <v/>
      </c>
      <c r="U25" s="79" t="str">
        <f t="shared" si="6"/>
        <v/>
      </c>
      <c r="V25" s="79" t="str">
        <f t="shared" si="6"/>
        <v/>
      </c>
      <c r="W25" s="79" t="str">
        <f t="shared" si="6"/>
        <v/>
      </c>
      <c r="X25" s="79" t="str">
        <f t="shared" si="6"/>
        <v/>
      </c>
      <c r="Y25" s="79" t="str">
        <f t="shared" si="6"/>
        <v/>
      </c>
      <c r="Z25" s="79" t="str">
        <f t="shared" si="6"/>
        <v/>
      </c>
      <c r="AA25" s="79" t="str">
        <f t="shared" si="6"/>
        <v/>
      </c>
      <c r="AB25" s="79" t="str">
        <f t="shared" si="6"/>
        <v/>
      </c>
      <c r="AC25" s="79" t="str">
        <f t="shared" si="6"/>
        <v/>
      </c>
      <c r="AD25" s="79" t="str">
        <f t="shared" si="6"/>
        <v/>
      </c>
      <c r="AE25" s="79" t="str">
        <f t="shared" si="6"/>
        <v/>
      </c>
      <c r="AF25" s="79" t="str">
        <f t="shared" si="6"/>
        <v/>
      </c>
      <c r="AG25" s="79" t="str">
        <f t="shared" si="6"/>
        <v/>
      </c>
      <c r="AH25" s="79" t="str">
        <f t="shared" si="6"/>
        <v/>
      </c>
      <c r="AI25" s="79" t="str">
        <f t="shared" si="6"/>
        <v/>
      </c>
      <c r="AJ25" s="79" t="str">
        <f t="shared" si="6"/>
        <v/>
      </c>
      <c r="AK25" s="79" t="str">
        <f t="shared" si="6"/>
        <v/>
      </c>
      <c r="AL25" s="79" t="str">
        <f t="shared" si="6"/>
        <v/>
      </c>
      <c r="AM25" s="79" t="str">
        <f t="shared" si="6"/>
        <v/>
      </c>
      <c r="AN25" s="79" t="str">
        <f t="shared" si="6"/>
        <v/>
      </c>
      <c r="AO25" s="79" t="str">
        <f t="shared" si="6"/>
        <v/>
      </c>
      <c r="AP25" s="79" t="str">
        <f t="shared" si="6"/>
        <v/>
      </c>
      <c r="AQ25" s="79" t="str">
        <f t="shared" si="6"/>
        <v/>
      </c>
      <c r="AR25" s="79" t="str">
        <f t="shared" si="6"/>
        <v/>
      </c>
      <c r="AS25" s="40"/>
    </row>
    <row r="26" spans="1:45" s="3" customFormat="1" x14ac:dyDescent="0.25">
      <c r="C26" s="65"/>
      <c r="D26" s="10"/>
      <c r="E26" s="10"/>
      <c r="F26" s="31"/>
      <c r="G26" s="31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</row>
    <row r="27" spans="1:45" s="1" customFormat="1" x14ac:dyDescent="0.25">
      <c r="A27" s="58"/>
      <c r="B27" s="82" t="s">
        <v>9</v>
      </c>
      <c r="C27" s="83" t="s">
        <v>7</v>
      </c>
      <c r="D27" s="58"/>
      <c r="E27" s="60"/>
      <c r="F27" s="84">
        <f>IF(F$3&gt;0,SUM(F19,F25),0)</f>
        <v>0</v>
      </c>
      <c r="G27" s="84">
        <f t="shared" ref="G27:AR27" si="7">IF(G$3&gt;0,SUM(G19,G25),0)</f>
        <v>0</v>
      </c>
      <c r="H27" s="84">
        <f t="shared" si="7"/>
        <v>0</v>
      </c>
      <c r="I27" s="84">
        <f>IF(I$3&gt;0,SUM(I19,I25),0)</f>
        <v>0</v>
      </c>
      <c r="J27" s="84">
        <f t="shared" si="7"/>
        <v>0</v>
      </c>
      <c r="K27" s="84">
        <f>IF(K$3&gt;0,SUM(K19,K25),0)</f>
        <v>0</v>
      </c>
      <c r="L27" s="84">
        <f t="shared" si="7"/>
        <v>0</v>
      </c>
      <c r="M27" s="84">
        <f t="shared" si="7"/>
        <v>0</v>
      </c>
      <c r="N27" s="84">
        <f t="shared" si="7"/>
        <v>0</v>
      </c>
      <c r="O27" s="84">
        <f t="shared" si="7"/>
        <v>0</v>
      </c>
      <c r="P27" s="84">
        <f t="shared" si="7"/>
        <v>0</v>
      </c>
      <c r="Q27" s="84">
        <f t="shared" si="7"/>
        <v>0</v>
      </c>
      <c r="R27" s="84">
        <f t="shared" si="7"/>
        <v>0</v>
      </c>
      <c r="S27" s="84">
        <f t="shared" si="7"/>
        <v>0</v>
      </c>
      <c r="T27" s="84">
        <f t="shared" si="7"/>
        <v>0</v>
      </c>
      <c r="U27" s="84">
        <f t="shared" si="7"/>
        <v>0</v>
      </c>
      <c r="V27" s="84">
        <f t="shared" si="7"/>
        <v>0</v>
      </c>
      <c r="W27" s="84">
        <f t="shared" si="7"/>
        <v>0</v>
      </c>
      <c r="X27" s="84">
        <f t="shared" si="7"/>
        <v>0</v>
      </c>
      <c r="Y27" s="84">
        <f t="shared" si="7"/>
        <v>0</v>
      </c>
      <c r="Z27" s="84">
        <f t="shared" si="7"/>
        <v>0</v>
      </c>
      <c r="AA27" s="84">
        <f t="shared" si="7"/>
        <v>0</v>
      </c>
      <c r="AB27" s="84">
        <f t="shared" si="7"/>
        <v>0</v>
      </c>
      <c r="AC27" s="84">
        <f t="shared" si="7"/>
        <v>0</v>
      </c>
      <c r="AD27" s="84">
        <f t="shared" si="7"/>
        <v>0</v>
      </c>
      <c r="AE27" s="84">
        <f t="shared" si="7"/>
        <v>0</v>
      </c>
      <c r="AF27" s="84">
        <f t="shared" si="7"/>
        <v>0</v>
      </c>
      <c r="AG27" s="84">
        <f t="shared" si="7"/>
        <v>0</v>
      </c>
      <c r="AH27" s="84">
        <f t="shared" si="7"/>
        <v>0</v>
      </c>
      <c r="AI27" s="84">
        <f t="shared" si="7"/>
        <v>0</v>
      </c>
      <c r="AJ27" s="84">
        <f t="shared" si="7"/>
        <v>0</v>
      </c>
      <c r="AK27" s="84">
        <f t="shared" si="7"/>
        <v>0</v>
      </c>
      <c r="AL27" s="84">
        <f t="shared" si="7"/>
        <v>0</v>
      </c>
      <c r="AM27" s="84">
        <f t="shared" si="7"/>
        <v>0</v>
      </c>
      <c r="AN27" s="84">
        <f t="shared" si="7"/>
        <v>0</v>
      </c>
      <c r="AO27" s="84">
        <f t="shared" si="7"/>
        <v>0</v>
      </c>
      <c r="AP27" s="84">
        <f t="shared" si="7"/>
        <v>0</v>
      </c>
      <c r="AQ27" s="84">
        <f t="shared" si="7"/>
        <v>0</v>
      </c>
      <c r="AR27" s="84">
        <f t="shared" si="7"/>
        <v>0</v>
      </c>
    </row>
    <row r="28" spans="1:45" s="20" customFormat="1" x14ac:dyDescent="0.25">
      <c r="A28" s="85"/>
      <c r="B28" s="86" t="s">
        <v>10</v>
      </c>
      <c r="C28" s="87" t="s">
        <v>11</v>
      </c>
      <c r="D28" s="85"/>
      <c r="E28" s="88"/>
      <c r="F28" s="89" t="str">
        <f t="shared" ref="F28:AR28" si="8">IFERROR(F27/F19,"n/a")</f>
        <v>n/a</v>
      </c>
      <c r="G28" s="89" t="str">
        <f t="shared" si="8"/>
        <v>n/a</v>
      </c>
      <c r="H28" s="89" t="str">
        <f t="shared" si="8"/>
        <v>n/a</v>
      </c>
      <c r="I28" s="89" t="str">
        <f>IFERROR(I27/I19,"n/a")</f>
        <v>n/a</v>
      </c>
      <c r="J28" s="89" t="str">
        <f t="shared" si="8"/>
        <v>n/a</v>
      </c>
      <c r="K28" s="89" t="str">
        <f t="shared" si="8"/>
        <v>n/a</v>
      </c>
      <c r="L28" s="89" t="str">
        <f t="shared" si="8"/>
        <v>n/a</v>
      </c>
      <c r="M28" s="89" t="str">
        <f t="shared" si="8"/>
        <v>n/a</v>
      </c>
      <c r="N28" s="89" t="str">
        <f t="shared" si="8"/>
        <v>n/a</v>
      </c>
      <c r="O28" s="89" t="str">
        <f t="shared" si="8"/>
        <v>n/a</v>
      </c>
      <c r="P28" s="89" t="str">
        <f t="shared" si="8"/>
        <v>n/a</v>
      </c>
      <c r="Q28" s="89" t="str">
        <f t="shared" si="8"/>
        <v>n/a</v>
      </c>
      <c r="R28" s="89" t="str">
        <f t="shared" si="8"/>
        <v>n/a</v>
      </c>
      <c r="S28" s="89" t="str">
        <f t="shared" si="8"/>
        <v>n/a</v>
      </c>
      <c r="T28" s="89" t="str">
        <f t="shared" si="8"/>
        <v>n/a</v>
      </c>
      <c r="U28" s="89" t="str">
        <f t="shared" si="8"/>
        <v>n/a</v>
      </c>
      <c r="V28" s="89" t="str">
        <f t="shared" si="8"/>
        <v>n/a</v>
      </c>
      <c r="W28" s="89" t="str">
        <f t="shared" si="8"/>
        <v>n/a</v>
      </c>
      <c r="X28" s="89" t="str">
        <f t="shared" si="8"/>
        <v>n/a</v>
      </c>
      <c r="Y28" s="89" t="str">
        <f t="shared" si="8"/>
        <v>n/a</v>
      </c>
      <c r="Z28" s="89" t="str">
        <f t="shared" si="8"/>
        <v>n/a</v>
      </c>
      <c r="AA28" s="89" t="str">
        <f t="shared" si="8"/>
        <v>n/a</v>
      </c>
      <c r="AB28" s="89" t="str">
        <f t="shared" si="8"/>
        <v>n/a</v>
      </c>
      <c r="AC28" s="89" t="str">
        <f t="shared" si="8"/>
        <v>n/a</v>
      </c>
      <c r="AD28" s="89" t="str">
        <f t="shared" si="8"/>
        <v>n/a</v>
      </c>
      <c r="AE28" s="89" t="str">
        <f t="shared" si="8"/>
        <v>n/a</v>
      </c>
      <c r="AF28" s="89" t="str">
        <f t="shared" si="8"/>
        <v>n/a</v>
      </c>
      <c r="AG28" s="89" t="str">
        <f t="shared" si="8"/>
        <v>n/a</v>
      </c>
      <c r="AH28" s="89" t="str">
        <f t="shared" si="8"/>
        <v>n/a</v>
      </c>
      <c r="AI28" s="89" t="str">
        <f t="shared" si="8"/>
        <v>n/a</v>
      </c>
      <c r="AJ28" s="89" t="str">
        <f t="shared" si="8"/>
        <v>n/a</v>
      </c>
      <c r="AK28" s="89" t="str">
        <f t="shared" si="8"/>
        <v>n/a</v>
      </c>
      <c r="AL28" s="89" t="str">
        <f t="shared" si="8"/>
        <v>n/a</v>
      </c>
      <c r="AM28" s="89" t="str">
        <f t="shared" si="8"/>
        <v>n/a</v>
      </c>
      <c r="AN28" s="89" t="str">
        <f t="shared" si="8"/>
        <v>n/a</v>
      </c>
      <c r="AO28" s="89" t="str">
        <f t="shared" si="8"/>
        <v>n/a</v>
      </c>
      <c r="AP28" s="89" t="str">
        <f t="shared" si="8"/>
        <v>n/a</v>
      </c>
      <c r="AQ28" s="89" t="str">
        <f t="shared" si="8"/>
        <v>n/a</v>
      </c>
      <c r="AR28" s="89" t="str">
        <f t="shared" si="8"/>
        <v>n/a</v>
      </c>
    </row>
    <row r="29" spans="1:45" s="40" customFormat="1" x14ac:dyDescent="0.25">
      <c r="A29" s="85"/>
      <c r="B29" s="61" t="s">
        <v>12</v>
      </c>
      <c r="C29" s="62" t="s">
        <v>7</v>
      </c>
      <c r="D29" s="223" t="str">
        <f>IF(ROUND(SUM(F29:AR29),1)=ROUND(D40,1),"odpisy v pořádku/D&amp;A is OK","odpisy nesedí/D&amp;A is not OK")</f>
        <v>odpisy v pořádku/D&amp;A is OK</v>
      </c>
      <c r="E29" s="64"/>
      <c r="F29" s="90">
        <f t="shared" ref="F29:AR29" si="9">IF(F3&gt;0,IF(F3&lt;=$D$43,SUM($D$40)/$D$43,0),0)</f>
        <v>0</v>
      </c>
      <c r="G29" s="90">
        <f t="shared" si="9"/>
        <v>0</v>
      </c>
      <c r="H29" s="90">
        <f t="shared" si="9"/>
        <v>0</v>
      </c>
      <c r="I29" s="90">
        <f t="shared" si="9"/>
        <v>0</v>
      </c>
      <c r="J29" s="90">
        <f t="shared" si="9"/>
        <v>0</v>
      </c>
      <c r="K29" s="90">
        <f t="shared" si="9"/>
        <v>0</v>
      </c>
      <c r="L29" s="90">
        <f t="shared" si="9"/>
        <v>0</v>
      </c>
      <c r="M29" s="90">
        <f t="shared" si="9"/>
        <v>0</v>
      </c>
      <c r="N29" s="90">
        <f t="shared" si="9"/>
        <v>0</v>
      </c>
      <c r="O29" s="90">
        <f t="shared" si="9"/>
        <v>0</v>
      </c>
      <c r="P29" s="90">
        <f t="shared" si="9"/>
        <v>0</v>
      </c>
      <c r="Q29" s="90">
        <f t="shared" si="9"/>
        <v>0</v>
      </c>
      <c r="R29" s="90">
        <f t="shared" si="9"/>
        <v>0</v>
      </c>
      <c r="S29" s="90">
        <f t="shared" si="9"/>
        <v>0</v>
      </c>
      <c r="T29" s="90">
        <f t="shared" si="9"/>
        <v>0</v>
      </c>
      <c r="U29" s="90">
        <f t="shared" si="9"/>
        <v>0</v>
      </c>
      <c r="V29" s="90">
        <f t="shared" si="9"/>
        <v>0</v>
      </c>
      <c r="W29" s="90">
        <f t="shared" si="9"/>
        <v>0</v>
      </c>
      <c r="X29" s="90">
        <f t="shared" si="9"/>
        <v>0</v>
      </c>
      <c r="Y29" s="90">
        <f t="shared" si="9"/>
        <v>0</v>
      </c>
      <c r="Z29" s="90">
        <f t="shared" si="9"/>
        <v>0</v>
      </c>
      <c r="AA29" s="90">
        <f t="shared" si="9"/>
        <v>0</v>
      </c>
      <c r="AB29" s="90">
        <f t="shared" si="9"/>
        <v>0</v>
      </c>
      <c r="AC29" s="90">
        <f t="shared" si="9"/>
        <v>0</v>
      </c>
      <c r="AD29" s="90">
        <f t="shared" si="9"/>
        <v>0</v>
      </c>
      <c r="AE29" s="90">
        <f t="shared" si="9"/>
        <v>0</v>
      </c>
      <c r="AF29" s="90">
        <f t="shared" si="9"/>
        <v>0</v>
      </c>
      <c r="AG29" s="90">
        <f t="shared" si="9"/>
        <v>0</v>
      </c>
      <c r="AH29" s="90">
        <f t="shared" si="9"/>
        <v>0</v>
      </c>
      <c r="AI29" s="90">
        <f t="shared" si="9"/>
        <v>0</v>
      </c>
      <c r="AJ29" s="90">
        <f t="shared" si="9"/>
        <v>0</v>
      </c>
      <c r="AK29" s="90">
        <f t="shared" si="9"/>
        <v>0</v>
      </c>
      <c r="AL29" s="90">
        <f t="shared" si="9"/>
        <v>0</v>
      </c>
      <c r="AM29" s="90">
        <f t="shared" si="9"/>
        <v>0</v>
      </c>
      <c r="AN29" s="90">
        <f t="shared" si="9"/>
        <v>0</v>
      </c>
      <c r="AO29" s="90">
        <f t="shared" si="9"/>
        <v>0</v>
      </c>
      <c r="AP29" s="90">
        <f t="shared" si="9"/>
        <v>0</v>
      </c>
      <c r="AQ29" s="90">
        <f t="shared" si="9"/>
        <v>0</v>
      </c>
      <c r="AR29" s="90">
        <f t="shared" si="9"/>
        <v>0</v>
      </c>
    </row>
    <row r="30" spans="1:45" s="1" customFormat="1" x14ac:dyDescent="0.25">
      <c r="A30" s="58"/>
      <c r="B30" s="82" t="s">
        <v>13</v>
      </c>
      <c r="C30" s="83" t="s">
        <v>7</v>
      </c>
      <c r="D30" s="58"/>
      <c r="E30" s="64"/>
      <c r="F30" s="84">
        <f>IF(F$3&gt;0,F27+F29,0)</f>
        <v>0</v>
      </c>
      <c r="G30" s="84">
        <f t="shared" ref="G30:AR30" si="10">IF(G$3&gt;0,G27+G29,0)</f>
        <v>0</v>
      </c>
      <c r="H30" s="84">
        <f t="shared" si="10"/>
        <v>0</v>
      </c>
      <c r="I30" s="84">
        <f>IF(I$3&gt;0,I27+I29,0)</f>
        <v>0</v>
      </c>
      <c r="J30" s="84">
        <f t="shared" si="10"/>
        <v>0</v>
      </c>
      <c r="K30" s="84">
        <f t="shared" si="10"/>
        <v>0</v>
      </c>
      <c r="L30" s="84">
        <f t="shared" si="10"/>
        <v>0</v>
      </c>
      <c r="M30" s="84">
        <f t="shared" si="10"/>
        <v>0</v>
      </c>
      <c r="N30" s="84">
        <f t="shared" si="10"/>
        <v>0</v>
      </c>
      <c r="O30" s="84">
        <f t="shared" si="10"/>
        <v>0</v>
      </c>
      <c r="P30" s="84">
        <f t="shared" si="10"/>
        <v>0</v>
      </c>
      <c r="Q30" s="84">
        <f t="shared" si="10"/>
        <v>0</v>
      </c>
      <c r="R30" s="84">
        <f t="shared" si="10"/>
        <v>0</v>
      </c>
      <c r="S30" s="84">
        <f t="shared" si="10"/>
        <v>0</v>
      </c>
      <c r="T30" s="84">
        <f t="shared" si="10"/>
        <v>0</v>
      </c>
      <c r="U30" s="84">
        <f t="shared" si="10"/>
        <v>0</v>
      </c>
      <c r="V30" s="84">
        <f t="shared" si="10"/>
        <v>0</v>
      </c>
      <c r="W30" s="84">
        <f t="shared" si="10"/>
        <v>0</v>
      </c>
      <c r="X30" s="84">
        <f t="shared" si="10"/>
        <v>0</v>
      </c>
      <c r="Y30" s="84">
        <f t="shared" si="10"/>
        <v>0</v>
      </c>
      <c r="Z30" s="84">
        <f t="shared" si="10"/>
        <v>0</v>
      </c>
      <c r="AA30" s="84">
        <f t="shared" si="10"/>
        <v>0</v>
      </c>
      <c r="AB30" s="84">
        <f t="shared" si="10"/>
        <v>0</v>
      </c>
      <c r="AC30" s="84">
        <f t="shared" si="10"/>
        <v>0</v>
      </c>
      <c r="AD30" s="84">
        <f t="shared" si="10"/>
        <v>0</v>
      </c>
      <c r="AE30" s="84">
        <f t="shared" si="10"/>
        <v>0</v>
      </c>
      <c r="AF30" s="84">
        <f t="shared" si="10"/>
        <v>0</v>
      </c>
      <c r="AG30" s="84">
        <f t="shared" si="10"/>
        <v>0</v>
      </c>
      <c r="AH30" s="84">
        <f t="shared" si="10"/>
        <v>0</v>
      </c>
      <c r="AI30" s="84">
        <f t="shared" si="10"/>
        <v>0</v>
      </c>
      <c r="AJ30" s="84">
        <f t="shared" si="10"/>
        <v>0</v>
      </c>
      <c r="AK30" s="84">
        <f t="shared" si="10"/>
        <v>0</v>
      </c>
      <c r="AL30" s="84">
        <f t="shared" si="10"/>
        <v>0</v>
      </c>
      <c r="AM30" s="84">
        <f t="shared" si="10"/>
        <v>0</v>
      </c>
      <c r="AN30" s="84">
        <f t="shared" si="10"/>
        <v>0</v>
      </c>
      <c r="AO30" s="84">
        <f t="shared" si="10"/>
        <v>0</v>
      </c>
      <c r="AP30" s="84">
        <f t="shared" si="10"/>
        <v>0</v>
      </c>
      <c r="AQ30" s="84">
        <f t="shared" si="10"/>
        <v>0</v>
      </c>
      <c r="AR30" s="84">
        <f t="shared" si="10"/>
        <v>0</v>
      </c>
    </row>
    <row r="31" spans="1:45" s="3" customFormat="1" x14ac:dyDescent="0.25">
      <c r="A31" s="58"/>
      <c r="B31" s="40" t="s">
        <v>14</v>
      </c>
      <c r="C31" s="62" t="s">
        <v>7</v>
      </c>
      <c r="D31" s="91">
        <f>'Investment Scenario'!B36</f>
        <v>0</v>
      </c>
      <c r="E31" s="64"/>
      <c r="F31" s="129">
        <f>(SUM('Funding Gap'!$E$37:'Funding Gap'!E37)-SUM('Funding Gap'!$E$38:'Funding Gap'!E38))/1000000</f>
        <v>0</v>
      </c>
      <c r="G31" s="129" t="e">
        <f>(SUM('Funding Gap'!$E$37:'Funding Gap'!F37)-SUM('Funding Gap'!$E$38:'Funding Gap'!F38))/1000000</f>
        <v>#DIV/0!</v>
      </c>
      <c r="H31" s="129" t="e">
        <f>(SUM('Funding Gap'!$E$37:'Funding Gap'!G37)-SUM('Funding Gap'!$E$38:'Funding Gap'!G38))/1000000</f>
        <v>#DIV/0!</v>
      </c>
      <c r="I31" s="129" t="e">
        <f>(SUM('Funding Gap'!$E$37:'Funding Gap'!H37)-SUM('Funding Gap'!$E$38:'Funding Gap'!H38))/1000000</f>
        <v>#DIV/0!</v>
      </c>
      <c r="J31" s="129" t="e">
        <f>(SUM('Funding Gap'!$E$37:'Funding Gap'!I37)-SUM('Funding Gap'!$E$38:'Funding Gap'!I38))/1000000</f>
        <v>#DIV/0!</v>
      </c>
      <c r="K31" s="129" t="e">
        <f>(SUM('Funding Gap'!$E$37:'Funding Gap'!J37)-SUM('Funding Gap'!$E$38:'Funding Gap'!J38))/1000000</f>
        <v>#DIV/0!</v>
      </c>
      <c r="L31" s="129" t="e">
        <f>(SUM('Funding Gap'!$E$37:'Funding Gap'!K37)-SUM('Funding Gap'!$E$38:'Funding Gap'!K38))/1000000</f>
        <v>#DIV/0!</v>
      </c>
      <c r="M31" s="129" t="e">
        <f>(SUM('Funding Gap'!$E$37:'Funding Gap'!L37)-SUM('Funding Gap'!$E$38:'Funding Gap'!L38))/1000000</f>
        <v>#DIV/0!</v>
      </c>
      <c r="N31" s="129" t="e">
        <f>(SUM('Funding Gap'!$E$37:'Funding Gap'!M37)-SUM('Funding Gap'!$E$38:'Funding Gap'!M38))/1000000</f>
        <v>#DIV/0!</v>
      </c>
      <c r="O31" s="129" t="e">
        <f>(SUM('Funding Gap'!$E$37:'Funding Gap'!N37)-SUM('Funding Gap'!$E$38:'Funding Gap'!N38))/1000000</f>
        <v>#DIV/0!</v>
      </c>
      <c r="P31" s="129" t="e">
        <f>(SUM('Funding Gap'!$E$37:'Funding Gap'!O37)-SUM('Funding Gap'!$E$38:'Funding Gap'!O38))/1000000</f>
        <v>#DIV/0!</v>
      </c>
      <c r="Q31" s="129" t="e">
        <f>(SUM('Funding Gap'!$E$37:'Funding Gap'!P37)-SUM('Funding Gap'!$E$38:'Funding Gap'!P38))/1000000</f>
        <v>#DIV/0!</v>
      </c>
      <c r="R31" s="129" t="e">
        <f>(SUM('Funding Gap'!$E$37:'Funding Gap'!Q37)-SUM('Funding Gap'!$E$38:'Funding Gap'!Q38))/1000000</f>
        <v>#DIV/0!</v>
      </c>
      <c r="S31" s="129" t="e">
        <f>(SUM('Funding Gap'!$E$37:'Funding Gap'!R37)-SUM('Funding Gap'!$E$38:'Funding Gap'!R38))/1000000</f>
        <v>#DIV/0!</v>
      </c>
      <c r="T31" s="129" t="e">
        <f>(SUM('Funding Gap'!$E$37:'Funding Gap'!S37)-SUM('Funding Gap'!$E$38:'Funding Gap'!S38))/1000000</f>
        <v>#DIV/0!</v>
      </c>
      <c r="U31" s="129" t="e">
        <f>(SUM('Funding Gap'!$E$37:'Funding Gap'!T37)-SUM('Funding Gap'!$E$38:'Funding Gap'!T38))/1000000</f>
        <v>#DIV/0!</v>
      </c>
      <c r="V31" s="129" t="e">
        <f>(SUM('Funding Gap'!$E$37:'Funding Gap'!U37)-SUM('Funding Gap'!$E$38:'Funding Gap'!U38))/1000000</f>
        <v>#DIV/0!</v>
      </c>
      <c r="W31" s="129" t="e">
        <f>(SUM('Funding Gap'!$E$37:'Funding Gap'!V37)-SUM('Funding Gap'!$E$38:'Funding Gap'!V38))/1000000</f>
        <v>#DIV/0!</v>
      </c>
      <c r="X31" s="129" t="e">
        <f>(SUM('Funding Gap'!$E$37:'Funding Gap'!W37)-SUM('Funding Gap'!$E$38:'Funding Gap'!W38))/1000000</f>
        <v>#DIV/0!</v>
      </c>
      <c r="Y31" s="129" t="e">
        <f>(SUM('Funding Gap'!$E$37:'Funding Gap'!X37)-SUM('Funding Gap'!$E$38:'Funding Gap'!X38))/1000000</f>
        <v>#DIV/0!</v>
      </c>
      <c r="Z31" s="129" t="e">
        <f>(SUM('Funding Gap'!$E$37:'Funding Gap'!Y37)-SUM('Funding Gap'!$E$38:'Funding Gap'!Y38))/1000000</f>
        <v>#DIV/0!</v>
      </c>
      <c r="AA31" s="129" t="e">
        <f>(SUM('Funding Gap'!$E$37:'Funding Gap'!Z37)-SUM('Funding Gap'!$E$38:'Funding Gap'!Z38))/1000000</f>
        <v>#DIV/0!</v>
      </c>
      <c r="AB31" s="129" t="e">
        <f>(SUM('Funding Gap'!$E$37:'Funding Gap'!AA37)-SUM('Funding Gap'!$E$38:'Funding Gap'!AA38))/1000000</f>
        <v>#DIV/0!</v>
      </c>
      <c r="AC31" s="129" t="e">
        <f>(SUM('Funding Gap'!$E$37:'Funding Gap'!AB37)-SUM('Funding Gap'!$E$38:'Funding Gap'!AB38))/1000000</f>
        <v>#DIV/0!</v>
      </c>
      <c r="AD31" s="129" t="e">
        <f>(SUM('Funding Gap'!$E$37:'Funding Gap'!AC37)-SUM('Funding Gap'!$E$38:'Funding Gap'!AC38))/1000000</f>
        <v>#DIV/0!</v>
      </c>
      <c r="AE31" s="129" t="e">
        <f>(SUM('Funding Gap'!$E$37:'Funding Gap'!AD37)-SUM('Funding Gap'!$E$38:'Funding Gap'!AD38))/1000000</f>
        <v>#DIV/0!</v>
      </c>
      <c r="AF31" s="129" t="e">
        <f>(SUM('Funding Gap'!$E$37:'Funding Gap'!AE37)-SUM('Funding Gap'!$E$38:'Funding Gap'!AE38))/1000000</f>
        <v>#DIV/0!</v>
      </c>
      <c r="AG31" s="129" t="e">
        <f>(SUM('Funding Gap'!$E$37:'Funding Gap'!AF37)-SUM('Funding Gap'!$E$38:'Funding Gap'!AF38))/1000000</f>
        <v>#DIV/0!</v>
      </c>
      <c r="AH31" s="129" t="e">
        <f>(SUM('Funding Gap'!$E$37:'Funding Gap'!AG37)-SUM('Funding Gap'!$E$38:'Funding Gap'!AG38))/1000000</f>
        <v>#DIV/0!</v>
      </c>
      <c r="AI31" s="129" t="e">
        <f>(SUM('Funding Gap'!$E$37:'Funding Gap'!AH37)-SUM('Funding Gap'!$E$38:'Funding Gap'!AH38))/1000000</f>
        <v>#DIV/0!</v>
      </c>
      <c r="AJ31" s="129" t="e">
        <f>(SUM('Funding Gap'!$E$37:'Funding Gap'!AI37)-SUM('Funding Gap'!$E$38:'Funding Gap'!AI38))/1000000</f>
        <v>#DIV/0!</v>
      </c>
      <c r="AK31" s="129" t="e">
        <f>(SUM('Funding Gap'!$E$37:'Funding Gap'!AJ37)-SUM('Funding Gap'!$E$38:'Funding Gap'!AJ38))/1000000</f>
        <v>#DIV/0!</v>
      </c>
      <c r="AL31" s="129" t="e">
        <f>(SUM('Funding Gap'!$E$37:'Funding Gap'!AK37)-SUM('Funding Gap'!$E$38:'Funding Gap'!AK38))/1000000</f>
        <v>#DIV/0!</v>
      </c>
      <c r="AM31" s="129" t="e">
        <f>(SUM('Funding Gap'!$E$37:'Funding Gap'!AL37)-SUM('Funding Gap'!$E$38:'Funding Gap'!AL38))/1000000</f>
        <v>#DIV/0!</v>
      </c>
      <c r="AN31" s="129" t="e">
        <f>(SUM('Funding Gap'!$E$37:'Funding Gap'!AM37)-SUM('Funding Gap'!$E$38:'Funding Gap'!AM38))/1000000</f>
        <v>#DIV/0!</v>
      </c>
      <c r="AO31" s="129" t="e">
        <f>(SUM('Funding Gap'!$E$37:'Funding Gap'!AN37)-SUM('Funding Gap'!$E$38:'Funding Gap'!AN38))/1000000</f>
        <v>#DIV/0!</v>
      </c>
      <c r="AP31" s="129" t="e">
        <f>(SUM('Funding Gap'!$E$37:'Funding Gap'!AO37)-SUM('Funding Gap'!$E$38:'Funding Gap'!AO38))/1000000</f>
        <v>#DIV/0!</v>
      </c>
      <c r="AQ31" s="129" t="e">
        <f>(SUM('Funding Gap'!$E$37:'Funding Gap'!AP37)-SUM('Funding Gap'!$E$38:'Funding Gap'!AP38))/1000000</f>
        <v>#DIV/0!</v>
      </c>
      <c r="AR31" s="129" t="e">
        <f>(SUM('Funding Gap'!$E$37:'Funding Gap'!AQ37)-SUM('Funding Gap'!$E$38:'Funding Gap'!AQ38))/1000000</f>
        <v>#DIV/0!</v>
      </c>
    </row>
    <row r="32" spans="1:45" s="3" customFormat="1" x14ac:dyDescent="0.25">
      <c r="A32" s="58"/>
      <c r="B32" s="40" t="s">
        <v>15</v>
      </c>
      <c r="C32" s="87" t="s">
        <v>11</v>
      </c>
      <c r="D32" s="1"/>
      <c r="E32" s="64"/>
      <c r="F32" s="130">
        <f>'Investment Scenario'!E37</f>
        <v>0</v>
      </c>
      <c r="G32" s="130">
        <f>'Investment Scenario'!F37</f>
        <v>0</v>
      </c>
      <c r="H32" s="130">
        <f>'Investment Scenario'!G37</f>
        <v>0</v>
      </c>
      <c r="I32" s="130">
        <f>'Investment Scenario'!H37</f>
        <v>0</v>
      </c>
      <c r="J32" s="130">
        <f>'Investment Scenario'!I37</f>
        <v>0</v>
      </c>
      <c r="K32" s="130">
        <f>'Investment Scenario'!J37</f>
        <v>0</v>
      </c>
      <c r="L32" s="130">
        <f>'Investment Scenario'!K37</f>
        <v>0</v>
      </c>
      <c r="M32" s="130">
        <f>'Investment Scenario'!L37</f>
        <v>0</v>
      </c>
      <c r="N32" s="130">
        <f>'Investment Scenario'!M37</f>
        <v>0</v>
      </c>
      <c r="O32" s="130">
        <f>'Investment Scenario'!N37</f>
        <v>0</v>
      </c>
      <c r="P32" s="130">
        <f>'Investment Scenario'!O37</f>
        <v>0</v>
      </c>
      <c r="Q32" s="130">
        <f>'Investment Scenario'!P37</f>
        <v>0</v>
      </c>
      <c r="R32" s="130">
        <f>'Investment Scenario'!Q37</f>
        <v>0</v>
      </c>
      <c r="S32" s="130">
        <f>'Investment Scenario'!R37</f>
        <v>0</v>
      </c>
      <c r="T32" s="130">
        <f>'Investment Scenario'!S37</f>
        <v>0</v>
      </c>
      <c r="U32" s="130">
        <f>'Investment Scenario'!T37</f>
        <v>0</v>
      </c>
      <c r="V32" s="130">
        <f>'Investment Scenario'!U37</f>
        <v>0</v>
      </c>
      <c r="W32" s="130">
        <f>'Investment Scenario'!V37</f>
        <v>0</v>
      </c>
      <c r="X32" s="130">
        <f>'Investment Scenario'!W37</f>
        <v>0</v>
      </c>
      <c r="Y32" s="130">
        <f>'Investment Scenario'!X37</f>
        <v>0</v>
      </c>
      <c r="Z32" s="130">
        <f>'Investment Scenario'!Y37</f>
        <v>0</v>
      </c>
      <c r="AA32" s="130">
        <f>'Investment Scenario'!Z37</f>
        <v>0</v>
      </c>
      <c r="AB32" s="130">
        <f>'Investment Scenario'!AA37</f>
        <v>0</v>
      </c>
      <c r="AC32" s="130">
        <f>'Investment Scenario'!AB37</f>
        <v>0</v>
      </c>
      <c r="AD32" s="130">
        <f>'Investment Scenario'!AC37</f>
        <v>0</v>
      </c>
      <c r="AE32" s="130">
        <f>'Investment Scenario'!AD37</f>
        <v>0</v>
      </c>
      <c r="AF32" s="130">
        <f>'Investment Scenario'!AE37</f>
        <v>0</v>
      </c>
      <c r="AG32" s="130">
        <f>'Investment Scenario'!AF37</f>
        <v>0</v>
      </c>
      <c r="AH32" s="130">
        <f>'Investment Scenario'!AG37</f>
        <v>0</v>
      </c>
      <c r="AI32" s="130">
        <f>'Investment Scenario'!AH37</f>
        <v>0</v>
      </c>
      <c r="AJ32" s="130">
        <f>'Investment Scenario'!AI37</f>
        <v>0</v>
      </c>
      <c r="AK32" s="130">
        <f>'Investment Scenario'!AJ37</f>
        <v>0</v>
      </c>
      <c r="AL32" s="130">
        <f>'Investment Scenario'!AK37</f>
        <v>0</v>
      </c>
      <c r="AM32" s="130">
        <f>'Investment Scenario'!AL37</f>
        <v>0</v>
      </c>
      <c r="AN32" s="130">
        <f>'Investment Scenario'!AM37</f>
        <v>0</v>
      </c>
      <c r="AO32" s="130">
        <f>'Investment Scenario'!AN37</f>
        <v>0</v>
      </c>
      <c r="AP32" s="130">
        <f>'Investment Scenario'!AO37</f>
        <v>0</v>
      </c>
      <c r="AQ32" s="130">
        <f>'Investment Scenario'!AP37</f>
        <v>0</v>
      </c>
      <c r="AR32" s="130">
        <f>'Investment Scenario'!AQ37</f>
        <v>0</v>
      </c>
    </row>
    <row r="33" spans="1:44" s="1" customFormat="1" x14ac:dyDescent="0.25">
      <c r="A33" s="58"/>
      <c r="B33" s="61" t="s">
        <v>16</v>
      </c>
      <c r="C33" s="62" t="s">
        <v>7</v>
      </c>
      <c r="D33" s="58"/>
      <c r="E33" s="64"/>
      <c r="F33" s="90">
        <f>-F32*F31</f>
        <v>0</v>
      </c>
      <c r="G33" s="90" t="e">
        <f t="shared" ref="G33:AR33" si="11">-G32*G31</f>
        <v>#DIV/0!</v>
      </c>
      <c r="H33" s="90" t="e">
        <f t="shared" si="11"/>
        <v>#DIV/0!</v>
      </c>
      <c r="I33" s="90" t="e">
        <f t="shared" si="11"/>
        <v>#DIV/0!</v>
      </c>
      <c r="J33" s="90" t="e">
        <f t="shared" si="11"/>
        <v>#DIV/0!</v>
      </c>
      <c r="K33" s="90" t="e">
        <f t="shared" si="11"/>
        <v>#DIV/0!</v>
      </c>
      <c r="L33" s="90" t="e">
        <f t="shared" si="11"/>
        <v>#DIV/0!</v>
      </c>
      <c r="M33" s="90" t="e">
        <f t="shared" si="11"/>
        <v>#DIV/0!</v>
      </c>
      <c r="N33" s="90" t="e">
        <f t="shared" si="11"/>
        <v>#DIV/0!</v>
      </c>
      <c r="O33" s="90" t="e">
        <f t="shared" si="11"/>
        <v>#DIV/0!</v>
      </c>
      <c r="P33" s="90" t="e">
        <f t="shared" si="11"/>
        <v>#DIV/0!</v>
      </c>
      <c r="Q33" s="90" t="e">
        <f t="shared" si="11"/>
        <v>#DIV/0!</v>
      </c>
      <c r="R33" s="90" t="e">
        <f t="shared" si="11"/>
        <v>#DIV/0!</v>
      </c>
      <c r="S33" s="90" t="e">
        <f t="shared" si="11"/>
        <v>#DIV/0!</v>
      </c>
      <c r="T33" s="90" t="e">
        <f t="shared" si="11"/>
        <v>#DIV/0!</v>
      </c>
      <c r="U33" s="90" t="e">
        <f t="shared" si="11"/>
        <v>#DIV/0!</v>
      </c>
      <c r="V33" s="90" t="e">
        <f t="shared" si="11"/>
        <v>#DIV/0!</v>
      </c>
      <c r="W33" s="90" t="e">
        <f t="shared" si="11"/>
        <v>#DIV/0!</v>
      </c>
      <c r="X33" s="90" t="e">
        <f t="shared" si="11"/>
        <v>#DIV/0!</v>
      </c>
      <c r="Y33" s="90" t="e">
        <f t="shared" si="11"/>
        <v>#DIV/0!</v>
      </c>
      <c r="Z33" s="90" t="e">
        <f t="shared" si="11"/>
        <v>#DIV/0!</v>
      </c>
      <c r="AA33" s="90" t="e">
        <f t="shared" si="11"/>
        <v>#DIV/0!</v>
      </c>
      <c r="AB33" s="90" t="e">
        <f t="shared" si="11"/>
        <v>#DIV/0!</v>
      </c>
      <c r="AC33" s="90" t="e">
        <f t="shared" si="11"/>
        <v>#DIV/0!</v>
      </c>
      <c r="AD33" s="90" t="e">
        <f t="shared" si="11"/>
        <v>#DIV/0!</v>
      </c>
      <c r="AE33" s="90" t="e">
        <f t="shared" si="11"/>
        <v>#DIV/0!</v>
      </c>
      <c r="AF33" s="90" t="e">
        <f t="shared" si="11"/>
        <v>#DIV/0!</v>
      </c>
      <c r="AG33" s="90" t="e">
        <f t="shared" si="11"/>
        <v>#DIV/0!</v>
      </c>
      <c r="AH33" s="90" t="e">
        <f t="shared" si="11"/>
        <v>#DIV/0!</v>
      </c>
      <c r="AI33" s="90" t="e">
        <f t="shared" si="11"/>
        <v>#DIV/0!</v>
      </c>
      <c r="AJ33" s="90" t="e">
        <f t="shared" si="11"/>
        <v>#DIV/0!</v>
      </c>
      <c r="AK33" s="90" t="e">
        <f t="shared" si="11"/>
        <v>#DIV/0!</v>
      </c>
      <c r="AL33" s="90" t="e">
        <f t="shared" si="11"/>
        <v>#DIV/0!</v>
      </c>
      <c r="AM33" s="90" t="e">
        <f t="shared" si="11"/>
        <v>#DIV/0!</v>
      </c>
      <c r="AN33" s="90" t="e">
        <f t="shared" si="11"/>
        <v>#DIV/0!</v>
      </c>
      <c r="AO33" s="90" t="e">
        <f t="shared" si="11"/>
        <v>#DIV/0!</v>
      </c>
      <c r="AP33" s="90" t="e">
        <f t="shared" si="11"/>
        <v>#DIV/0!</v>
      </c>
      <c r="AQ33" s="90" t="e">
        <f t="shared" si="11"/>
        <v>#DIV/0!</v>
      </c>
      <c r="AR33" s="90" t="e">
        <f t="shared" si="11"/>
        <v>#DIV/0!</v>
      </c>
    </row>
    <row r="34" spans="1:44" s="1" customFormat="1" x14ac:dyDescent="0.25">
      <c r="A34" s="58"/>
      <c r="B34" s="82" t="s">
        <v>17</v>
      </c>
      <c r="C34" s="83" t="s">
        <v>7</v>
      </c>
      <c r="D34" s="58"/>
      <c r="E34" s="64"/>
      <c r="F34" s="84">
        <f>+F30+F33</f>
        <v>0</v>
      </c>
      <c r="G34" s="84" t="e">
        <f t="shared" ref="G34:AR34" si="12">+G30+G33</f>
        <v>#DIV/0!</v>
      </c>
      <c r="H34" s="84" t="e">
        <f t="shared" si="12"/>
        <v>#DIV/0!</v>
      </c>
      <c r="I34" s="84" t="e">
        <f t="shared" si="12"/>
        <v>#DIV/0!</v>
      </c>
      <c r="J34" s="84" t="e">
        <f t="shared" si="12"/>
        <v>#DIV/0!</v>
      </c>
      <c r="K34" s="84" t="e">
        <f t="shared" si="12"/>
        <v>#DIV/0!</v>
      </c>
      <c r="L34" s="84" t="e">
        <f t="shared" si="12"/>
        <v>#DIV/0!</v>
      </c>
      <c r="M34" s="84" t="e">
        <f t="shared" si="12"/>
        <v>#DIV/0!</v>
      </c>
      <c r="N34" s="84" t="e">
        <f t="shared" si="12"/>
        <v>#DIV/0!</v>
      </c>
      <c r="O34" s="84" t="e">
        <f t="shared" si="12"/>
        <v>#DIV/0!</v>
      </c>
      <c r="P34" s="84" t="e">
        <f t="shared" si="12"/>
        <v>#DIV/0!</v>
      </c>
      <c r="Q34" s="84" t="e">
        <f t="shared" si="12"/>
        <v>#DIV/0!</v>
      </c>
      <c r="R34" s="84" t="e">
        <f t="shared" si="12"/>
        <v>#DIV/0!</v>
      </c>
      <c r="S34" s="84" t="e">
        <f t="shared" si="12"/>
        <v>#DIV/0!</v>
      </c>
      <c r="T34" s="84" t="e">
        <f t="shared" si="12"/>
        <v>#DIV/0!</v>
      </c>
      <c r="U34" s="84" t="e">
        <f t="shared" si="12"/>
        <v>#DIV/0!</v>
      </c>
      <c r="V34" s="84" t="e">
        <f t="shared" si="12"/>
        <v>#DIV/0!</v>
      </c>
      <c r="W34" s="84" t="e">
        <f t="shared" si="12"/>
        <v>#DIV/0!</v>
      </c>
      <c r="X34" s="84" t="e">
        <f t="shared" si="12"/>
        <v>#DIV/0!</v>
      </c>
      <c r="Y34" s="84" t="e">
        <f t="shared" si="12"/>
        <v>#DIV/0!</v>
      </c>
      <c r="Z34" s="84" t="e">
        <f t="shared" si="12"/>
        <v>#DIV/0!</v>
      </c>
      <c r="AA34" s="84" t="e">
        <f t="shared" si="12"/>
        <v>#DIV/0!</v>
      </c>
      <c r="AB34" s="84" t="e">
        <f t="shared" si="12"/>
        <v>#DIV/0!</v>
      </c>
      <c r="AC34" s="84" t="e">
        <f t="shared" si="12"/>
        <v>#DIV/0!</v>
      </c>
      <c r="AD34" s="84" t="e">
        <f t="shared" si="12"/>
        <v>#DIV/0!</v>
      </c>
      <c r="AE34" s="84" t="e">
        <f t="shared" si="12"/>
        <v>#DIV/0!</v>
      </c>
      <c r="AF34" s="84" t="e">
        <f t="shared" si="12"/>
        <v>#DIV/0!</v>
      </c>
      <c r="AG34" s="84" t="e">
        <f t="shared" si="12"/>
        <v>#DIV/0!</v>
      </c>
      <c r="AH34" s="84" t="e">
        <f t="shared" si="12"/>
        <v>#DIV/0!</v>
      </c>
      <c r="AI34" s="84" t="e">
        <f t="shared" si="12"/>
        <v>#DIV/0!</v>
      </c>
      <c r="AJ34" s="84" t="e">
        <f t="shared" si="12"/>
        <v>#DIV/0!</v>
      </c>
      <c r="AK34" s="84" t="e">
        <f t="shared" si="12"/>
        <v>#DIV/0!</v>
      </c>
      <c r="AL34" s="84" t="e">
        <f t="shared" si="12"/>
        <v>#DIV/0!</v>
      </c>
      <c r="AM34" s="84" t="e">
        <f t="shared" si="12"/>
        <v>#DIV/0!</v>
      </c>
      <c r="AN34" s="84" t="e">
        <f t="shared" si="12"/>
        <v>#DIV/0!</v>
      </c>
      <c r="AO34" s="84" t="e">
        <f t="shared" si="12"/>
        <v>#DIV/0!</v>
      </c>
      <c r="AP34" s="84" t="e">
        <f t="shared" si="12"/>
        <v>#DIV/0!</v>
      </c>
      <c r="AQ34" s="84" t="e">
        <f t="shared" si="12"/>
        <v>#DIV/0!</v>
      </c>
      <c r="AR34" s="84" t="e">
        <f t="shared" si="12"/>
        <v>#DIV/0!</v>
      </c>
    </row>
    <row r="35" spans="1:44" s="3" customFormat="1" x14ac:dyDescent="0.25">
      <c r="A35" s="58"/>
      <c r="B35" s="3" t="s">
        <v>18</v>
      </c>
      <c r="C35" s="65" t="s">
        <v>7</v>
      </c>
      <c r="D35" s="91">
        <f>'Investment Scenario'!B17</f>
        <v>0.19</v>
      </c>
      <c r="E35" s="64"/>
      <c r="F35" s="90">
        <f>MIN(-F34*$D$35,0)</f>
        <v>0</v>
      </c>
      <c r="G35" s="90" t="e">
        <f t="shared" ref="G35:AR35" si="13">MIN(-G34*$D$35,0)</f>
        <v>#DIV/0!</v>
      </c>
      <c r="H35" s="90" t="e">
        <f t="shared" si="13"/>
        <v>#DIV/0!</v>
      </c>
      <c r="I35" s="90" t="e">
        <f t="shared" si="13"/>
        <v>#DIV/0!</v>
      </c>
      <c r="J35" s="90" t="e">
        <f t="shared" si="13"/>
        <v>#DIV/0!</v>
      </c>
      <c r="K35" s="90" t="e">
        <f t="shared" si="13"/>
        <v>#DIV/0!</v>
      </c>
      <c r="L35" s="90" t="e">
        <f t="shared" si="13"/>
        <v>#DIV/0!</v>
      </c>
      <c r="M35" s="90" t="e">
        <f t="shared" si="13"/>
        <v>#DIV/0!</v>
      </c>
      <c r="N35" s="90" t="e">
        <f t="shared" si="13"/>
        <v>#DIV/0!</v>
      </c>
      <c r="O35" s="90" t="e">
        <f t="shared" si="13"/>
        <v>#DIV/0!</v>
      </c>
      <c r="P35" s="90" t="e">
        <f t="shared" si="13"/>
        <v>#DIV/0!</v>
      </c>
      <c r="Q35" s="90" t="e">
        <f t="shared" si="13"/>
        <v>#DIV/0!</v>
      </c>
      <c r="R35" s="90" t="e">
        <f t="shared" si="13"/>
        <v>#DIV/0!</v>
      </c>
      <c r="S35" s="90" t="e">
        <f t="shared" si="13"/>
        <v>#DIV/0!</v>
      </c>
      <c r="T35" s="90" t="e">
        <f t="shared" si="13"/>
        <v>#DIV/0!</v>
      </c>
      <c r="U35" s="90" t="e">
        <f t="shared" si="13"/>
        <v>#DIV/0!</v>
      </c>
      <c r="V35" s="90" t="e">
        <f t="shared" si="13"/>
        <v>#DIV/0!</v>
      </c>
      <c r="W35" s="90" t="e">
        <f t="shared" si="13"/>
        <v>#DIV/0!</v>
      </c>
      <c r="X35" s="90" t="e">
        <f t="shared" si="13"/>
        <v>#DIV/0!</v>
      </c>
      <c r="Y35" s="90" t="e">
        <f t="shared" si="13"/>
        <v>#DIV/0!</v>
      </c>
      <c r="Z35" s="90" t="e">
        <f t="shared" si="13"/>
        <v>#DIV/0!</v>
      </c>
      <c r="AA35" s="90" t="e">
        <f t="shared" si="13"/>
        <v>#DIV/0!</v>
      </c>
      <c r="AB35" s="90" t="e">
        <f t="shared" si="13"/>
        <v>#DIV/0!</v>
      </c>
      <c r="AC35" s="90" t="e">
        <f t="shared" si="13"/>
        <v>#DIV/0!</v>
      </c>
      <c r="AD35" s="90" t="e">
        <f t="shared" si="13"/>
        <v>#DIV/0!</v>
      </c>
      <c r="AE35" s="90" t="e">
        <f t="shared" si="13"/>
        <v>#DIV/0!</v>
      </c>
      <c r="AF35" s="90" t="e">
        <f t="shared" si="13"/>
        <v>#DIV/0!</v>
      </c>
      <c r="AG35" s="90" t="e">
        <f t="shared" si="13"/>
        <v>#DIV/0!</v>
      </c>
      <c r="AH35" s="90" t="e">
        <f t="shared" si="13"/>
        <v>#DIV/0!</v>
      </c>
      <c r="AI35" s="90" t="e">
        <f t="shared" si="13"/>
        <v>#DIV/0!</v>
      </c>
      <c r="AJ35" s="90" t="e">
        <f t="shared" si="13"/>
        <v>#DIV/0!</v>
      </c>
      <c r="AK35" s="90" t="e">
        <f t="shared" si="13"/>
        <v>#DIV/0!</v>
      </c>
      <c r="AL35" s="90" t="e">
        <f t="shared" si="13"/>
        <v>#DIV/0!</v>
      </c>
      <c r="AM35" s="90" t="e">
        <f t="shared" si="13"/>
        <v>#DIV/0!</v>
      </c>
      <c r="AN35" s="90" t="e">
        <f t="shared" si="13"/>
        <v>#DIV/0!</v>
      </c>
      <c r="AO35" s="90" t="e">
        <f t="shared" si="13"/>
        <v>#DIV/0!</v>
      </c>
      <c r="AP35" s="90" t="e">
        <f t="shared" si="13"/>
        <v>#DIV/0!</v>
      </c>
      <c r="AQ35" s="90" t="e">
        <f t="shared" si="13"/>
        <v>#DIV/0!</v>
      </c>
      <c r="AR35" s="90" t="e">
        <f t="shared" si="13"/>
        <v>#DIV/0!</v>
      </c>
    </row>
    <row r="36" spans="1:44" s="1" customFormat="1" x14ac:dyDescent="0.25">
      <c r="A36" s="58"/>
      <c r="B36" s="82" t="s">
        <v>19</v>
      </c>
      <c r="C36" s="83" t="s">
        <v>7</v>
      </c>
      <c r="D36" s="58"/>
      <c r="E36" s="64"/>
      <c r="F36" s="84">
        <f>SUM(F34:F35)</f>
        <v>0</v>
      </c>
      <c r="G36" s="84" t="e">
        <f>SUM(G34:G35)</f>
        <v>#DIV/0!</v>
      </c>
      <c r="H36" s="84" t="e">
        <f t="shared" ref="H36:AR36" si="14">SUM(H34:H35)</f>
        <v>#DIV/0!</v>
      </c>
      <c r="I36" s="84" t="e">
        <f t="shared" si="14"/>
        <v>#DIV/0!</v>
      </c>
      <c r="J36" s="84" t="e">
        <f t="shared" si="14"/>
        <v>#DIV/0!</v>
      </c>
      <c r="K36" s="84" t="e">
        <f t="shared" si="14"/>
        <v>#DIV/0!</v>
      </c>
      <c r="L36" s="84" t="e">
        <f t="shared" si="14"/>
        <v>#DIV/0!</v>
      </c>
      <c r="M36" s="84" t="e">
        <f t="shared" si="14"/>
        <v>#DIV/0!</v>
      </c>
      <c r="N36" s="84" t="e">
        <f t="shared" si="14"/>
        <v>#DIV/0!</v>
      </c>
      <c r="O36" s="84" t="e">
        <f t="shared" si="14"/>
        <v>#DIV/0!</v>
      </c>
      <c r="P36" s="84" t="e">
        <f t="shared" si="14"/>
        <v>#DIV/0!</v>
      </c>
      <c r="Q36" s="84" t="e">
        <f t="shared" si="14"/>
        <v>#DIV/0!</v>
      </c>
      <c r="R36" s="84" t="e">
        <f t="shared" si="14"/>
        <v>#DIV/0!</v>
      </c>
      <c r="S36" s="84" t="e">
        <f t="shared" si="14"/>
        <v>#DIV/0!</v>
      </c>
      <c r="T36" s="84" t="e">
        <f t="shared" si="14"/>
        <v>#DIV/0!</v>
      </c>
      <c r="U36" s="84" t="e">
        <f t="shared" si="14"/>
        <v>#DIV/0!</v>
      </c>
      <c r="V36" s="84" t="e">
        <f t="shared" si="14"/>
        <v>#DIV/0!</v>
      </c>
      <c r="W36" s="84" t="e">
        <f t="shared" si="14"/>
        <v>#DIV/0!</v>
      </c>
      <c r="X36" s="84" t="e">
        <f t="shared" si="14"/>
        <v>#DIV/0!</v>
      </c>
      <c r="Y36" s="84" t="e">
        <f t="shared" si="14"/>
        <v>#DIV/0!</v>
      </c>
      <c r="Z36" s="84" t="e">
        <f t="shared" si="14"/>
        <v>#DIV/0!</v>
      </c>
      <c r="AA36" s="84" t="e">
        <f t="shared" si="14"/>
        <v>#DIV/0!</v>
      </c>
      <c r="AB36" s="84" t="e">
        <f t="shared" si="14"/>
        <v>#DIV/0!</v>
      </c>
      <c r="AC36" s="84" t="e">
        <f t="shared" si="14"/>
        <v>#DIV/0!</v>
      </c>
      <c r="AD36" s="84" t="e">
        <f t="shared" si="14"/>
        <v>#DIV/0!</v>
      </c>
      <c r="AE36" s="84" t="e">
        <f t="shared" si="14"/>
        <v>#DIV/0!</v>
      </c>
      <c r="AF36" s="84" t="e">
        <f t="shared" si="14"/>
        <v>#DIV/0!</v>
      </c>
      <c r="AG36" s="84" t="e">
        <f t="shared" si="14"/>
        <v>#DIV/0!</v>
      </c>
      <c r="AH36" s="84" t="e">
        <f t="shared" si="14"/>
        <v>#DIV/0!</v>
      </c>
      <c r="AI36" s="84" t="e">
        <f t="shared" si="14"/>
        <v>#DIV/0!</v>
      </c>
      <c r="AJ36" s="84" t="e">
        <f t="shared" si="14"/>
        <v>#DIV/0!</v>
      </c>
      <c r="AK36" s="84" t="e">
        <f t="shared" si="14"/>
        <v>#DIV/0!</v>
      </c>
      <c r="AL36" s="84" t="e">
        <f t="shared" si="14"/>
        <v>#DIV/0!</v>
      </c>
      <c r="AM36" s="84" t="e">
        <f t="shared" si="14"/>
        <v>#DIV/0!</v>
      </c>
      <c r="AN36" s="84" t="e">
        <f t="shared" si="14"/>
        <v>#DIV/0!</v>
      </c>
      <c r="AO36" s="84" t="e">
        <f t="shared" si="14"/>
        <v>#DIV/0!</v>
      </c>
      <c r="AP36" s="84" t="e">
        <f t="shared" si="14"/>
        <v>#DIV/0!</v>
      </c>
      <c r="AQ36" s="84" t="e">
        <f t="shared" si="14"/>
        <v>#DIV/0!</v>
      </c>
      <c r="AR36" s="84" t="e">
        <f t="shared" si="14"/>
        <v>#DIV/0!</v>
      </c>
    </row>
    <row r="37" spans="1:44" s="3" customFormat="1" x14ac:dyDescent="0.25">
      <c r="C37" s="65"/>
      <c r="E37" s="64"/>
      <c r="F37" s="30"/>
      <c r="G37" s="31"/>
      <c r="H37" s="31"/>
      <c r="I37" s="31"/>
      <c r="J37" s="31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</row>
    <row r="38" spans="1:44" s="3" customFormat="1" x14ac:dyDescent="0.25">
      <c r="A38" s="1" t="s">
        <v>20</v>
      </c>
      <c r="C38" s="92"/>
      <c r="E38" s="64"/>
      <c r="F38" s="30"/>
      <c r="G38" s="31"/>
      <c r="H38" s="31"/>
      <c r="I38" s="31"/>
      <c r="J38" s="31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</row>
    <row r="39" spans="1:44" s="1" customFormat="1" x14ac:dyDescent="0.25">
      <c r="A39" s="58"/>
      <c r="B39" s="61" t="s">
        <v>9</v>
      </c>
      <c r="C39" s="62" t="s">
        <v>7</v>
      </c>
      <c r="D39" s="58"/>
      <c r="E39" s="64"/>
      <c r="F39" s="90">
        <f>F27</f>
        <v>0</v>
      </c>
      <c r="G39" s="90">
        <f t="shared" ref="G39:AR39" si="15">G27</f>
        <v>0</v>
      </c>
      <c r="H39" s="90">
        <f t="shared" si="15"/>
        <v>0</v>
      </c>
      <c r="I39" s="90">
        <f>I27</f>
        <v>0</v>
      </c>
      <c r="J39" s="90">
        <f t="shared" si="15"/>
        <v>0</v>
      </c>
      <c r="K39" s="90">
        <f t="shared" si="15"/>
        <v>0</v>
      </c>
      <c r="L39" s="90">
        <f t="shared" si="15"/>
        <v>0</v>
      </c>
      <c r="M39" s="90">
        <f t="shared" si="15"/>
        <v>0</v>
      </c>
      <c r="N39" s="90">
        <f t="shared" si="15"/>
        <v>0</v>
      </c>
      <c r="O39" s="90">
        <f t="shared" si="15"/>
        <v>0</v>
      </c>
      <c r="P39" s="90">
        <f t="shared" si="15"/>
        <v>0</v>
      </c>
      <c r="Q39" s="90">
        <f t="shared" si="15"/>
        <v>0</v>
      </c>
      <c r="R39" s="90">
        <f t="shared" si="15"/>
        <v>0</v>
      </c>
      <c r="S39" s="90">
        <f t="shared" si="15"/>
        <v>0</v>
      </c>
      <c r="T39" s="90">
        <f t="shared" si="15"/>
        <v>0</v>
      </c>
      <c r="U39" s="90">
        <f t="shared" si="15"/>
        <v>0</v>
      </c>
      <c r="V39" s="90">
        <f t="shared" si="15"/>
        <v>0</v>
      </c>
      <c r="W39" s="90">
        <f t="shared" si="15"/>
        <v>0</v>
      </c>
      <c r="X39" s="90">
        <f t="shared" si="15"/>
        <v>0</v>
      </c>
      <c r="Y39" s="90">
        <f t="shared" si="15"/>
        <v>0</v>
      </c>
      <c r="Z39" s="90">
        <f t="shared" si="15"/>
        <v>0</v>
      </c>
      <c r="AA39" s="90">
        <f t="shared" si="15"/>
        <v>0</v>
      </c>
      <c r="AB39" s="90">
        <f t="shared" si="15"/>
        <v>0</v>
      </c>
      <c r="AC39" s="90">
        <f t="shared" si="15"/>
        <v>0</v>
      </c>
      <c r="AD39" s="90">
        <f t="shared" si="15"/>
        <v>0</v>
      </c>
      <c r="AE39" s="90">
        <f t="shared" si="15"/>
        <v>0</v>
      </c>
      <c r="AF39" s="90">
        <f t="shared" si="15"/>
        <v>0</v>
      </c>
      <c r="AG39" s="90">
        <f t="shared" si="15"/>
        <v>0</v>
      </c>
      <c r="AH39" s="90">
        <f t="shared" si="15"/>
        <v>0</v>
      </c>
      <c r="AI39" s="90">
        <f t="shared" si="15"/>
        <v>0</v>
      </c>
      <c r="AJ39" s="90">
        <f t="shared" si="15"/>
        <v>0</v>
      </c>
      <c r="AK39" s="90">
        <f t="shared" si="15"/>
        <v>0</v>
      </c>
      <c r="AL39" s="90">
        <f t="shared" si="15"/>
        <v>0</v>
      </c>
      <c r="AM39" s="90">
        <f t="shared" si="15"/>
        <v>0</v>
      </c>
      <c r="AN39" s="90">
        <f t="shared" si="15"/>
        <v>0</v>
      </c>
      <c r="AO39" s="90">
        <f t="shared" si="15"/>
        <v>0</v>
      </c>
      <c r="AP39" s="90">
        <f t="shared" si="15"/>
        <v>0</v>
      </c>
      <c r="AQ39" s="90">
        <f t="shared" si="15"/>
        <v>0</v>
      </c>
      <c r="AR39" s="90">
        <f t="shared" si="15"/>
        <v>0</v>
      </c>
    </row>
    <row r="40" spans="1:44" s="3" customFormat="1" x14ac:dyDescent="0.25">
      <c r="B40" s="10" t="s">
        <v>21</v>
      </c>
      <c r="C40" s="87" t="s">
        <v>7</v>
      </c>
      <c r="D40" s="84">
        <f>SUM(F40:AR40)</f>
        <v>0</v>
      </c>
      <c r="E40" s="64"/>
      <c r="F40" s="90">
        <f>+F41+F42</f>
        <v>0</v>
      </c>
      <c r="G40" s="90">
        <f t="shared" ref="G40:AR40" si="16">+G41+G42</f>
        <v>0</v>
      </c>
      <c r="H40" s="90">
        <f t="shared" si="16"/>
        <v>0</v>
      </c>
      <c r="I40" s="90">
        <f>+I41+I42</f>
        <v>0</v>
      </c>
      <c r="J40" s="90">
        <f t="shared" si="16"/>
        <v>0</v>
      </c>
      <c r="K40" s="90">
        <f t="shared" si="16"/>
        <v>0</v>
      </c>
      <c r="L40" s="90">
        <f t="shared" si="16"/>
        <v>0</v>
      </c>
      <c r="M40" s="90">
        <f t="shared" si="16"/>
        <v>0</v>
      </c>
      <c r="N40" s="90">
        <f t="shared" si="16"/>
        <v>0</v>
      </c>
      <c r="O40" s="90">
        <f t="shared" si="16"/>
        <v>0</v>
      </c>
      <c r="P40" s="90">
        <f t="shared" si="16"/>
        <v>0</v>
      </c>
      <c r="Q40" s="90">
        <f t="shared" si="16"/>
        <v>0</v>
      </c>
      <c r="R40" s="90">
        <f t="shared" si="16"/>
        <v>0</v>
      </c>
      <c r="S40" s="90">
        <f t="shared" si="16"/>
        <v>0</v>
      </c>
      <c r="T40" s="90">
        <f t="shared" si="16"/>
        <v>0</v>
      </c>
      <c r="U40" s="90">
        <f t="shared" si="16"/>
        <v>0</v>
      </c>
      <c r="V40" s="90">
        <f t="shared" si="16"/>
        <v>0</v>
      </c>
      <c r="W40" s="90">
        <f t="shared" si="16"/>
        <v>0</v>
      </c>
      <c r="X40" s="90">
        <f t="shared" si="16"/>
        <v>0</v>
      </c>
      <c r="Y40" s="90">
        <f t="shared" si="16"/>
        <v>0</v>
      </c>
      <c r="Z40" s="90">
        <f t="shared" si="16"/>
        <v>0</v>
      </c>
      <c r="AA40" s="90">
        <f t="shared" si="16"/>
        <v>0</v>
      </c>
      <c r="AB40" s="90">
        <f t="shared" si="16"/>
        <v>0</v>
      </c>
      <c r="AC40" s="90">
        <f t="shared" si="16"/>
        <v>0</v>
      </c>
      <c r="AD40" s="90">
        <f t="shared" si="16"/>
        <v>0</v>
      </c>
      <c r="AE40" s="90">
        <f t="shared" si="16"/>
        <v>0</v>
      </c>
      <c r="AF40" s="90">
        <f t="shared" si="16"/>
        <v>0</v>
      </c>
      <c r="AG40" s="90">
        <f t="shared" si="16"/>
        <v>0</v>
      </c>
      <c r="AH40" s="90">
        <f t="shared" si="16"/>
        <v>0</v>
      </c>
      <c r="AI40" s="90">
        <f t="shared" si="16"/>
        <v>0</v>
      </c>
      <c r="AJ40" s="90">
        <f t="shared" si="16"/>
        <v>0</v>
      </c>
      <c r="AK40" s="90">
        <f t="shared" si="16"/>
        <v>0</v>
      </c>
      <c r="AL40" s="90">
        <f t="shared" si="16"/>
        <v>0</v>
      </c>
      <c r="AM40" s="90">
        <f t="shared" si="16"/>
        <v>0</v>
      </c>
      <c r="AN40" s="90">
        <f t="shared" si="16"/>
        <v>0</v>
      </c>
      <c r="AO40" s="90">
        <f t="shared" si="16"/>
        <v>0</v>
      </c>
      <c r="AP40" s="90">
        <f t="shared" si="16"/>
        <v>0</v>
      </c>
      <c r="AQ40" s="90">
        <f t="shared" si="16"/>
        <v>0</v>
      </c>
      <c r="AR40" s="90">
        <f t="shared" si="16"/>
        <v>0</v>
      </c>
    </row>
    <row r="41" spans="1:44" s="3" customFormat="1" x14ac:dyDescent="0.25">
      <c r="B41" s="3" t="s">
        <v>22</v>
      </c>
      <c r="C41" s="87" t="s">
        <v>7</v>
      </c>
      <c r="D41" s="84">
        <f>SUM(F41:AP41)</f>
        <v>0</v>
      </c>
      <c r="E41" s="64"/>
      <c r="F41" s="131">
        <f>-'Funding Gap'!E45/1000000</f>
        <v>0</v>
      </c>
      <c r="G41" s="131">
        <f>-'Funding Gap'!F45/1000000</f>
        <v>0</v>
      </c>
      <c r="H41" s="131">
        <f>-'Funding Gap'!G45/1000000</f>
        <v>0</v>
      </c>
      <c r="I41" s="131">
        <f>-'Funding Gap'!H45/1000000</f>
        <v>0</v>
      </c>
      <c r="J41" s="131">
        <f>-'Funding Gap'!I45/1000000</f>
        <v>0</v>
      </c>
      <c r="K41" s="131">
        <f>-'Funding Gap'!J45/1000000</f>
        <v>0</v>
      </c>
      <c r="L41" s="131">
        <f>-'Funding Gap'!K45/1000000</f>
        <v>0</v>
      </c>
      <c r="M41" s="131">
        <f>-'Funding Gap'!L45/1000000</f>
        <v>0</v>
      </c>
      <c r="N41" s="131">
        <f>-'Funding Gap'!M45/1000000</f>
        <v>0</v>
      </c>
      <c r="O41" s="131">
        <f>-'Funding Gap'!N45/1000000</f>
        <v>0</v>
      </c>
      <c r="P41" s="131">
        <f>-'Funding Gap'!O45/1000000</f>
        <v>0</v>
      </c>
      <c r="Q41" s="131">
        <f>-'Funding Gap'!P45/1000000</f>
        <v>0</v>
      </c>
      <c r="R41" s="131">
        <f>-'Funding Gap'!Q45/1000000</f>
        <v>0</v>
      </c>
      <c r="S41" s="131">
        <f>-'Funding Gap'!R45/1000000</f>
        <v>0</v>
      </c>
      <c r="T41" s="131">
        <f>-'Funding Gap'!S45/1000000</f>
        <v>0</v>
      </c>
      <c r="U41" s="131">
        <f>-'Funding Gap'!T45/1000000</f>
        <v>0</v>
      </c>
      <c r="V41" s="131">
        <f>-'Funding Gap'!U45/1000000</f>
        <v>0</v>
      </c>
      <c r="W41" s="131">
        <f>-'Funding Gap'!V45/1000000</f>
        <v>0</v>
      </c>
      <c r="X41" s="131">
        <f>-'Funding Gap'!W45/1000000</f>
        <v>0</v>
      </c>
      <c r="Y41" s="131">
        <f>-'Funding Gap'!X45/1000000</f>
        <v>0</v>
      </c>
      <c r="Z41" s="131">
        <f>-'Funding Gap'!Y45/1000000</f>
        <v>0</v>
      </c>
      <c r="AA41" s="131">
        <f>-'Funding Gap'!Z45/1000000</f>
        <v>0</v>
      </c>
      <c r="AB41" s="131">
        <f>-'Funding Gap'!AA45/1000000</f>
        <v>0</v>
      </c>
      <c r="AC41" s="131">
        <f>-'Funding Gap'!AB45/1000000</f>
        <v>0</v>
      </c>
      <c r="AD41" s="131">
        <f>-'Funding Gap'!AC45/1000000</f>
        <v>0</v>
      </c>
      <c r="AE41" s="131">
        <f>-'Funding Gap'!AD45/1000000</f>
        <v>0</v>
      </c>
      <c r="AF41" s="131">
        <f>-'Funding Gap'!AE45/1000000</f>
        <v>0</v>
      </c>
      <c r="AG41" s="131">
        <f>-'Funding Gap'!AF45/1000000</f>
        <v>0</v>
      </c>
      <c r="AH41" s="131">
        <f>-'Funding Gap'!AG45/1000000</f>
        <v>0</v>
      </c>
      <c r="AI41" s="131">
        <f>-'Funding Gap'!AH45/1000000</f>
        <v>0</v>
      </c>
      <c r="AJ41" s="131">
        <f>-'Funding Gap'!AI45/1000000</f>
        <v>0</v>
      </c>
      <c r="AK41" s="131">
        <f>-'Funding Gap'!AJ45/1000000</f>
        <v>0</v>
      </c>
      <c r="AL41" s="131">
        <f>-'Funding Gap'!AK45/1000000</f>
        <v>0</v>
      </c>
      <c r="AM41" s="131">
        <f>-'Funding Gap'!AL45/1000000</f>
        <v>0</v>
      </c>
      <c r="AN41" s="131">
        <f>-'Funding Gap'!AM45/1000000</f>
        <v>0</v>
      </c>
      <c r="AO41" s="131">
        <f>-'Funding Gap'!AN45/1000000</f>
        <v>0</v>
      </c>
      <c r="AP41" s="131">
        <f>-'Funding Gap'!AO45/1000000</f>
        <v>0</v>
      </c>
      <c r="AQ41" s="131">
        <f>-'Funding Gap'!AP45/1000000</f>
        <v>0</v>
      </c>
      <c r="AR41" s="131">
        <f>-'Funding Gap'!AQ45/1000000</f>
        <v>0</v>
      </c>
    </row>
    <row r="42" spans="1:44" s="3" customFormat="1" x14ac:dyDescent="0.25">
      <c r="B42" s="3" t="s">
        <v>23</v>
      </c>
      <c r="C42" s="87" t="s">
        <v>7</v>
      </c>
      <c r="D42" s="91" t="e">
        <f>(D41-D40)/D41</f>
        <v>#DIV/0!</v>
      </c>
      <c r="E42" s="64"/>
      <c r="F42" s="131">
        <f>'Funding Gap'!E46/1000000</f>
        <v>0</v>
      </c>
      <c r="G42" s="131">
        <f>'Funding Gap'!F46/1000000</f>
        <v>0</v>
      </c>
      <c r="H42" s="131">
        <f>'Funding Gap'!G46/1000000</f>
        <v>0</v>
      </c>
      <c r="I42" s="131">
        <f>'Funding Gap'!H46/1000000</f>
        <v>0</v>
      </c>
      <c r="J42" s="131">
        <f>'Funding Gap'!I46/1000000</f>
        <v>0</v>
      </c>
      <c r="K42" s="131">
        <f>'Funding Gap'!J46/1000000</f>
        <v>0</v>
      </c>
      <c r="L42" s="131">
        <f>'Funding Gap'!K46/1000000</f>
        <v>0</v>
      </c>
      <c r="M42" s="131">
        <f>'Funding Gap'!L46/1000000</f>
        <v>0</v>
      </c>
      <c r="N42" s="131">
        <f>'Funding Gap'!M46/1000000</f>
        <v>0</v>
      </c>
      <c r="O42" s="131">
        <f>'Funding Gap'!N46/1000000</f>
        <v>0</v>
      </c>
      <c r="P42" s="131">
        <f>'Funding Gap'!O46/1000000</f>
        <v>0</v>
      </c>
      <c r="Q42" s="131">
        <f>'Funding Gap'!P46/1000000</f>
        <v>0</v>
      </c>
      <c r="R42" s="131">
        <f>'Funding Gap'!Q46/1000000</f>
        <v>0</v>
      </c>
      <c r="S42" s="131">
        <f>'Funding Gap'!R46/1000000</f>
        <v>0</v>
      </c>
      <c r="T42" s="131">
        <f>'Funding Gap'!S46/1000000</f>
        <v>0</v>
      </c>
      <c r="U42" s="131">
        <f>'Funding Gap'!T46/1000000</f>
        <v>0</v>
      </c>
      <c r="V42" s="131">
        <f>'Funding Gap'!U46/1000000</f>
        <v>0</v>
      </c>
      <c r="W42" s="131">
        <f>'Funding Gap'!V46/1000000</f>
        <v>0</v>
      </c>
      <c r="X42" s="131">
        <f>'Funding Gap'!W46/1000000</f>
        <v>0</v>
      </c>
      <c r="Y42" s="131">
        <f>'Funding Gap'!X46/1000000</f>
        <v>0</v>
      </c>
      <c r="Z42" s="131">
        <f>'Funding Gap'!Y46/1000000</f>
        <v>0</v>
      </c>
      <c r="AA42" s="131">
        <f>'Funding Gap'!Z46/1000000</f>
        <v>0</v>
      </c>
      <c r="AB42" s="131">
        <f>'Funding Gap'!AA46/1000000</f>
        <v>0</v>
      </c>
      <c r="AC42" s="131">
        <f>'Funding Gap'!AB46/1000000</f>
        <v>0</v>
      </c>
      <c r="AD42" s="131">
        <f>'Funding Gap'!AC46/1000000</f>
        <v>0</v>
      </c>
      <c r="AE42" s="131">
        <f>'Funding Gap'!AD46/1000000</f>
        <v>0</v>
      </c>
      <c r="AF42" s="131">
        <f>'Funding Gap'!AE46/1000000</f>
        <v>0</v>
      </c>
      <c r="AG42" s="131">
        <f>'Funding Gap'!AF46/1000000</f>
        <v>0</v>
      </c>
      <c r="AH42" s="131">
        <f>'Funding Gap'!AG46/1000000</f>
        <v>0</v>
      </c>
      <c r="AI42" s="131">
        <f>'Funding Gap'!AH46/1000000</f>
        <v>0</v>
      </c>
      <c r="AJ42" s="131">
        <f>'Funding Gap'!AI46/1000000</f>
        <v>0</v>
      </c>
      <c r="AK42" s="131">
        <f>'Funding Gap'!AJ46/1000000</f>
        <v>0</v>
      </c>
      <c r="AL42" s="131">
        <f>'Funding Gap'!AK46/1000000</f>
        <v>0</v>
      </c>
      <c r="AM42" s="131">
        <f>'Funding Gap'!AL46/1000000</f>
        <v>0</v>
      </c>
      <c r="AN42" s="131">
        <f>'Funding Gap'!AM46/1000000</f>
        <v>0</v>
      </c>
      <c r="AO42" s="131">
        <f>'Funding Gap'!AN46/1000000</f>
        <v>0</v>
      </c>
      <c r="AP42" s="131">
        <f>'Funding Gap'!AO46/1000000</f>
        <v>0</v>
      </c>
      <c r="AQ42" s="131">
        <f>'Funding Gap'!AP46/1000000</f>
        <v>0</v>
      </c>
      <c r="AR42" s="131">
        <f>'Funding Gap'!AQ46/1000000</f>
        <v>0</v>
      </c>
    </row>
    <row r="43" spans="1:44" s="3" customFormat="1" x14ac:dyDescent="0.25">
      <c r="B43" s="10" t="s">
        <v>24</v>
      </c>
      <c r="C43" s="87" t="s">
        <v>25</v>
      </c>
      <c r="D43" s="128">
        <f>'Investment Scenario'!B46</f>
        <v>0</v>
      </c>
      <c r="E43" s="64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</row>
    <row r="44" spans="1:44" s="3" customFormat="1" x14ac:dyDescent="0.25">
      <c r="B44" s="10" t="s">
        <v>26</v>
      </c>
      <c r="C44" s="87" t="s">
        <v>7</v>
      </c>
      <c r="E44" s="10"/>
      <c r="F44" s="5">
        <f>MIN(-F30*$D$35,0)</f>
        <v>0</v>
      </c>
      <c r="G44" s="5">
        <f t="shared" ref="G44:AR44" si="17">MIN(-G30*$D$35,0)</f>
        <v>0</v>
      </c>
      <c r="H44" s="5">
        <f t="shared" si="17"/>
        <v>0</v>
      </c>
      <c r="I44" s="5">
        <f t="shared" si="17"/>
        <v>0</v>
      </c>
      <c r="J44" s="5">
        <f t="shared" si="17"/>
        <v>0</v>
      </c>
      <c r="K44" s="5">
        <f t="shared" si="17"/>
        <v>0</v>
      </c>
      <c r="L44" s="5">
        <f t="shared" si="17"/>
        <v>0</v>
      </c>
      <c r="M44" s="5">
        <f t="shared" si="17"/>
        <v>0</v>
      </c>
      <c r="N44" s="5">
        <f t="shared" si="17"/>
        <v>0</v>
      </c>
      <c r="O44" s="5">
        <f t="shared" si="17"/>
        <v>0</v>
      </c>
      <c r="P44" s="5">
        <f t="shared" si="17"/>
        <v>0</v>
      </c>
      <c r="Q44" s="5">
        <f t="shared" si="17"/>
        <v>0</v>
      </c>
      <c r="R44" s="5">
        <f t="shared" si="17"/>
        <v>0</v>
      </c>
      <c r="S44" s="5">
        <f t="shared" si="17"/>
        <v>0</v>
      </c>
      <c r="T44" s="5">
        <f t="shared" si="17"/>
        <v>0</v>
      </c>
      <c r="U44" s="5">
        <f t="shared" si="17"/>
        <v>0</v>
      </c>
      <c r="V44" s="5">
        <f t="shared" si="17"/>
        <v>0</v>
      </c>
      <c r="W44" s="5">
        <f t="shared" si="17"/>
        <v>0</v>
      </c>
      <c r="X44" s="5">
        <f t="shared" si="17"/>
        <v>0</v>
      </c>
      <c r="Y44" s="5">
        <f t="shared" si="17"/>
        <v>0</v>
      </c>
      <c r="Z44" s="5">
        <f t="shared" si="17"/>
        <v>0</v>
      </c>
      <c r="AA44" s="5">
        <f t="shared" si="17"/>
        <v>0</v>
      </c>
      <c r="AB44" s="5">
        <f t="shared" si="17"/>
        <v>0</v>
      </c>
      <c r="AC44" s="5">
        <f t="shared" si="17"/>
        <v>0</v>
      </c>
      <c r="AD44" s="5">
        <f t="shared" si="17"/>
        <v>0</v>
      </c>
      <c r="AE44" s="5">
        <f t="shared" si="17"/>
        <v>0</v>
      </c>
      <c r="AF44" s="5">
        <f t="shared" si="17"/>
        <v>0</v>
      </c>
      <c r="AG44" s="5">
        <f t="shared" si="17"/>
        <v>0</v>
      </c>
      <c r="AH44" s="5">
        <f t="shared" si="17"/>
        <v>0</v>
      </c>
      <c r="AI44" s="5">
        <f t="shared" si="17"/>
        <v>0</v>
      </c>
      <c r="AJ44" s="5">
        <f t="shared" si="17"/>
        <v>0</v>
      </c>
      <c r="AK44" s="5">
        <f t="shared" si="17"/>
        <v>0</v>
      </c>
      <c r="AL44" s="5">
        <f t="shared" si="17"/>
        <v>0</v>
      </c>
      <c r="AM44" s="5">
        <f t="shared" si="17"/>
        <v>0</v>
      </c>
      <c r="AN44" s="5">
        <f t="shared" si="17"/>
        <v>0</v>
      </c>
      <c r="AO44" s="5">
        <f t="shared" si="17"/>
        <v>0</v>
      </c>
      <c r="AP44" s="5">
        <f t="shared" si="17"/>
        <v>0</v>
      </c>
      <c r="AQ44" s="5">
        <f t="shared" si="17"/>
        <v>0</v>
      </c>
      <c r="AR44" s="5">
        <f t="shared" si="17"/>
        <v>0</v>
      </c>
    </row>
    <row r="45" spans="1:44" s="3" customFormat="1" x14ac:dyDescent="0.25">
      <c r="B45" s="219" t="s">
        <v>130</v>
      </c>
      <c r="C45" s="220" t="s">
        <v>7</v>
      </c>
      <c r="D45" s="221"/>
      <c r="E45" s="219"/>
      <c r="F45" s="222" t="str">
        <f>IF(F$3&gt;0,SUM(F39,F44),"")</f>
        <v/>
      </c>
      <c r="G45" s="222" t="str">
        <f>IF(G$3&gt;0,SUM(G39,G44),"")</f>
        <v/>
      </c>
      <c r="H45" s="222" t="str">
        <f t="shared" ref="H45:AR45" si="18">IF(H$3&gt;0,SUM(H39,H44),"")</f>
        <v/>
      </c>
      <c r="I45" s="222" t="str">
        <f t="shared" si="18"/>
        <v/>
      </c>
      <c r="J45" s="222" t="str">
        <f t="shared" si="18"/>
        <v/>
      </c>
      <c r="K45" s="222" t="str">
        <f t="shared" si="18"/>
        <v/>
      </c>
      <c r="L45" s="222" t="str">
        <f t="shared" si="18"/>
        <v/>
      </c>
      <c r="M45" s="222" t="str">
        <f t="shared" si="18"/>
        <v/>
      </c>
      <c r="N45" s="222" t="str">
        <f t="shared" si="18"/>
        <v/>
      </c>
      <c r="O45" s="222" t="str">
        <f t="shared" si="18"/>
        <v/>
      </c>
      <c r="P45" s="222" t="str">
        <f t="shared" si="18"/>
        <v/>
      </c>
      <c r="Q45" s="222" t="str">
        <f t="shared" si="18"/>
        <v/>
      </c>
      <c r="R45" s="222" t="str">
        <f t="shared" si="18"/>
        <v/>
      </c>
      <c r="S45" s="222" t="str">
        <f t="shared" si="18"/>
        <v/>
      </c>
      <c r="T45" s="222" t="str">
        <f t="shared" si="18"/>
        <v/>
      </c>
      <c r="U45" s="222" t="str">
        <f t="shared" si="18"/>
        <v/>
      </c>
      <c r="V45" s="222" t="str">
        <f t="shared" si="18"/>
        <v/>
      </c>
      <c r="W45" s="222" t="str">
        <f t="shared" si="18"/>
        <v/>
      </c>
      <c r="X45" s="222" t="str">
        <f t="shared" si="18"/>
        <v/>
      </c>
      <c r="Y45" s="222" t="str">
        <f t="shared" si="18"/>
        <v/>
      </c>
      <c r="Z45" s="222" t="str">
        <f t="shared" si="18"/>
        <v/>
      </c>
      <c r="AA45" s="222" t="str">
        <f t="shared" si="18"/>
        <v/>
      </c>
      <c r="AB45" s="222" t="str">
        <f t="shared" si="18"/>
        <v/>
      </c>
      <c r="AC45" s="222" t="str">
        <f t="shared" si="18"/>
        <v/>
      </c>
      <c r="AD45" s="222" t="str">
        <f t="shared" si="18"/>
        <v/>
      </c>
      <c r="AE45" s="222" t="str">
        <f t="shared" si="18"/>
        <v/>
      </c>
      <c r="AF45" s="222" t="str">
        <f t="shared" si="18"/>
        <v/>
      </c>
      <c r="AG45" s="222" t="str">
        <f t="shared" si="18"/>
        <v/>
      </c>
      <c r="AH45" s="222" t="str">
        <f t="shared" si="18"/>
        <v/>
      </c>
      <c r="AI45" s="222" t="str">
        <f t="shared" si="18"/>
        <v/>
      </c>
      <c r="AJ45" s="222" t="str">
        <f t="shared" si="18"/>
        <v/>
      </c>
      <c r="AK45" s="222" t="str">
        <f t="shared" si="18"/>
        <v/>
      </c>
      <c r="AL45" s="222" t="str">
        <f t="shared" si="18"/>
        <v/>
      </c>
      <c r="AM45" s="222" t="str">
        <f t="shared" si="18"/>
        <v/>
      </c>
      <c r="AN45" s="222" t="str">
        <f t="shared" si="18"/>
        <v/>
      </c>
      <c r="AO45" s="222" t="str">
        <f t="shared" si="18"/>
        <v/>
      </c>
      <c r="AP45" s="222" t="str">
        <f t="shared" si="18"/>
        <v/>
      </c>
      <c r="AQ45" s="222" t="str">
        <f t="shared" si="18"/>
        <v/>
      </c>
      <c r="AR45" s="222" t="str">
        <f t="shared" si="18"/>
        <v/>
      </c>
    </row>
    <row r="46" spans="1:44" s="3" customFormat="1" x14ac:dyDescent="0.25">
      <c r="B46" s="219" t="s">
        <v>131</v>
      </c>
      <c r="C46" s="220" t="s">
        <v>7</v>
      </c>
      <c r="D46" s="221"/>
      <c r="E46" s="219"/>
      <c r="F46" s="222" t="str">
        <f>IF(F40=0,"",F40)</f>
        <v/>
      </c>
      <c r="G46" s="222" t="str">
        <f t="shared" ref="G46:AR46" si="19">IF(G40=0,"",G40)</f>
        <v/>
      </c>
      <c r="H46" s="222" t="str">
        <f t="shared" si="19"/>
        <v/>
      </c>
      <c r="I46" s="222" t="str">
        <f t="shared" si="19"/>
        <v/>
      </c>
      <c r="J46" s="222" t="str">
        <f t="shared" si="19"/>
        <v/>
      </c>
      <c r="K46" s="222" t="str">
        <f t="shared" si="19"/>
        <v/>
      </c>
      <c r="L46" s="222" t="str">
        <f t="shared" si="19"/>
        <v/>
      </c>
      <c r="M46" s="222" t="str">
        <f t="shared" si="19"/>
        <v/>
      </c>
      <c r="N46" s="222" t="str">
        <f t="shared" si="19"/>
        <v/>
      </c>
      <c r="O46" s="222" t="str">
        <f t="shared" si="19"/>
        <v/>
      </c>
      <c r="P46" s="222" t="str">
        <f t="shared" si="19"/>
        <v/>
      </c>
      <c r="Q46" s="222" t="str">
        <f t="shared" si="19"/>
        <v/>
      </c>
      <c r="R46" s="222" t="str">
        <f t="shared" si="19"/>
        <v/>
      </c>
      <c r="S46" s="222" t="str">
        <f t="shared" si="19"/>
        <v/>
      </c>
      <c r="T46" s="222" t="str">
        <f t="shared" si="19"/>
        <v/>
      </c>
      <c r="U46" s="222" t="str">
        <f t="shared" si="19"/>
        <v/>
      </c>
      <c r="V46" s="222" t="str">
        <f t="shared" si="19"/>
        <v/>
      </c>
      <c r="W46" s="222" t="str">
        <f t="shared" si="19"/>
        <v/>
      </c>
      <c r="X46" s="222" t="str">
        <f t="shared" si="19"/>
        <v/>
      </c>
      <c r="Y46" s="222" t="str">
        <f t="shared" si="19"/>
        <v/>
      </c>
      <c r="Z46" s="222" t="str">
        <f t="shared" si="19"/>
        <v/>
      </c>
      <c r="AA46" s="222" t="str">
        <f t="shared" si="19"/>
        <v/>
      </c>
      <c r="AB46" s="222" t="str">
        <f t="shared" si="19"/>
        <v/>
      </c>
      <c r="AC46" s="222" t="str">
        <f t="shared" si="19"/>
        <v/>
      </c>
      <c r="AD46" s="222" t="str">
        <f t="shared" si="19"/>
        <v/>
      </c>
      <c r="AE46" s="222" t="str">
        <f t="shared" si="19"/>
        <v/>
      </c>
      <c r="AF46" s="222" t="str">
        <f t="shared" si="19"/>
        <v/>
      </c>
      <c r="AG46" s="222" t="str">
        <f t="shared" si="19"/>
        <v/>
      </c>
      <c r="AH46" s="222" t="str">
        <f t="shared" si="19"/>
        <v/>
      </c>
      <c r="AI46" s="222" t="str">
        <f t="shared" si="19"/>
        <v/>
      </c>
      <c r="AJ46" s="222" t="str">
        <f t="shared" si="19"/>
        <v/>
      </c>
      <c r="AK46" s="222" t="str">
        <f t="shared" si="19"/>
        <v/>
      </c>
      <c r="AL46" s="222" t="str">
        <f t="shared" si="19"/>
        <v/>
      </c>
      <c r="AM46" s="222" t="str">
        <f t="shared" si="19"/>
        <v/>
      </c>
      <c r="AN46" s="222" t="str">
        <f t="shared" si="19"/>
        <v/>
      </c>
      <c r="AO46" s="222" t="str">
        <f t="shared" si="19"/>
        <v/>
      </c>
      <c r="AP46" s="222" t="str">
        <f t="shared" si="19"/>
        <v/>
      </c>
      <c r="AQ46" s="222" t="str">
        <f t="shared" si="19"/>
        <v/>
      </c>
      <c r="AR46" s="222" t="str">
        <f t="shared" si="19"/>
        <v/>
      </c>
    </row>
    <row r="47" spans="1:44" s="3" customFormat="1" x14ac:dyDescent="0.25">
      <c r="B47" s="57" t="s">
        <v>132</v>
      </c>
      <c r="C47" s="93" t="s">
        <v>7</v>
      </c>
      <c r="D47" s="54"/>
      <c r="E47" s="57"/>
      <c r="F47" s="94">
        <f>SUM(F45,F46)</f>
        <v>0</v>
      </c>
      <c r="G47" s="94">
        <f t="shared" ref="G47:AR47" si="20">SUM(G45,G46)</f>
        <v>0</v>
      </c>
      <c r="H47" s="94">
        <f t="shared" si="20"/>
        <v>0</v>
      </c>
      <c r="I47" s="94">
        <f t="shared" si="20"/>
        <v>0</v>
      </c>
      <c r="J47" s="94">
        <f>SUM(J45,J46)</f>
        <v>0</v>
      </c>
      <c r="K47" s="94">
        <f t="shared" si="20"/>
        <v>0</v>
      </c>
      <c r="L47" s="94">
        <f t="shared" si="20"/>
        <v>0</v>
      </c>
      <c r="M47" s="94">
        <f t="shared" si="20"/>
        <v>0</v>
      </c>
      <c r="N47" s="94">
        <f t="shared" si="20"/>
        <v>0</v>
      </c>
      <c r="O47" s="94">
        <f t="shared" si="20"/>
        <v>0</v>
      </c>
      <c r="P47" s="94">
        <f t="shared" si="20"/>
        <v>0</v>
      </c>
      <c r="Q47" s="94">
        <f t="shared" si="20"/>
        <v>0</v>
      </c>
      <c r="R47" s="94">
        <f t="shared" si="20"/>
        <v>0</v>
      </c>
      <c r="S47" s="94">
        <f t="shared" si="20"/>
        <v>0</v>
      </c>
      <c r="T47" s="94">
        <f t="shared" si="20"/>
        <v>0</v>
      </c>
      <c r="U47" s="94">
        <f t="shared" si="20"/>
        <v>0</v>
      </c>
      <c r="V47" s="94">
        <f t="shared" si="20"/>
        <v>0</v>
      </c>
      <c r="W47" s="94">
        <f t="shared" si="20"/>
        <v>0</v>
      </c>
      <c r="X47" s="94">
        <f t="shared" si="20"/>
        <v>0</v>
      </c>
      <c r="Y47" s="94">
        <f t="shared" si="20"/>
        <v>0</v>
      </c>
      <c r="Z47" s="94">
        <f t="shared" si="20"/>
        <v>0</v>
      </c>
      <c r="AA47" s="94">
        <f t="shared" si="20"/>
        <v>0</v>
      </c>
      <c r="AB47" s="94">
        <f t="shared" si="20"/>
        <v>0</v>
      </c>
      <c r="AC47" s="94">
        <f t="shared" si="20"/>
        <v>0</v>
      </c>
      <c r="AD47" s="94">
        <f t="shared" si="20"/>
        <v>0</v>
      </c>
      <c r="AE47" s="94">
        <f t="shared" si="20"/>
        <v>0</v>
      </c>
      <c r="AF47" s="94">
        <f t="shared" si="20"/>
        <v>0</v>
      </c>
      <c r="AG47" s="94">
        <f t="shared" si="20"/>
        <v>0</v>
      </c>
      <c r="AH47" s="94">
        <f t="shared" si="20"/>
        <v>0</v>
      </c>
      <c r="AI47" s="94">
        <f t="shared" si="20"/>
        <v>0</v>
      </c>
      <c r="AJ47" s="94">
        <f t="shared" si="20"/>
        <v>0</v>
      </c>
      <c r="AK47" s="94">
        <f t="shared" si="20"/>
        <v>0</v>
      </c>
      <c r="AL47" s="94">
        <f t="shared" si="20"/>
        <v>0</v>
      </c>
      <c r="AM47" s="94">
        <f t="shared" si="20"/>
        <v>0</v>
      </c>
      <c r="AN47" s="94">
        <f t="shared" si="20"/>
        <v>0</v>
      </c>
      <c r="AO47" s="94">
        <f t="shared" si="20"/>
        <v>0</v>
      </c>
      <c r="AP47" s="94">
        <f t="shared" si="20"/>
        <v>0</v>
      </c>
      <c r="AQ47" s="94">
        <f t="shared" si="20"/>
        <v>0</v>
      </c>
      <c r="AR47" s="94">
        <f t="shared" si="20"/>
        <v>0</v>
      </c>
    </row>
    <row r="48" spans="1:44" s="3" customFormat="1" ht="15.75" thickBot="1" x14ac:dyDescent="0.3">
      <c r="C48" s="65"/>
      <c r="E48" s="10"/>
      <c r="F48" s="95"/>
      <c r="G48" s="96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</row>
    <row r="49" spans="2:25" s="3" customFormat="1" x14ac:dyDescent="0.25">
      <c r="B49" s="97" t="s">
        <v>27</v>
      </c>
      <c r="C49" s="98" t="s">
        <v>11</v>
      </c>
      <c r="D49" s="127">
        <f>+'Investment Scenario'!B35</f>
        <v>0</v>
      </c>
      <c r="E49" s="99"/>
      <c r="F49" s="99"/>
      <c r="G49" s="31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</row>
    <row r="50" spans="2:25" s="3" customFormat="1" ht="15.75" thickBot="1" x14ac:dyDescent="0.3">
      <c r="B50" s="100" t="s">
        <v>28</v>
      </c>
      <c r="C50" s="101" t="s">
        <v>11</v>
      </c>
      <c r="D50" s="102" t="e">
        <f>IRR(F47:AR47)</f>
        <v>#NUM!</v>
      </c>
      <c r="E50" s="99"/>
      <c r="F50" s="99"/>
      <c r="G50" s="31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</row>
    <row r="51" spans="2:25" s="3" customFormat="1" x14ac:dyDescent="0.25">
      <c r="B51" s="97" t="s">
        <v>29</v>
      </c>
      <c r="C51" s="98" t="s">
        <v>7</v>
      </c>
      <c r="D51" s="103">
        <f>NPV($D$49,F45:AR45)+SUM(F46:AR46)</f>
        <v>0</v>
      </c>
      <c r="E51" s="104"/>
      <c r="F51" s="104"/>
      <c r="G51" s="8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</row>
    <row r="52" spans="2:25" s="3" customFormat="1" ht="15.75" thickBot="1" x14ac:dyDescent="0.3">
      <c r="B52" s="105" t="s">
        <v>29</v>
      </c>
      <c r="C52" s="106" t="s">
        <v>30</v>
      </c>
      <c r="D52" s="107">
        <f>+D51/'Investment Scenario'!B16</f>
        <v>0</v>
      </c>
      <c r="E52" s="104"/>
      <c r="F52" s="104"/>
      <c r="G52" s="108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</row>
    <row r="53" spans="2:25" s="3" customFormat="1" x14ac:dyDescent="0.25">
      <c r="B53" s="97" t="s">
        <v>31</v>
      </c>
      <c r="C53" s="98" t="s">
        <v>7</v>
      </c>
      <c r="D53" s="109">
        <f>SUM(F47:AR47)</f>
        <v>0</v>
      </c>
      <c r="E53" s="110"/>
      <c r="F53" s="110"/>
      <c r="G53" s="1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</row>
    <row r="54" spans="2:25" s="3" customFormat="1" ht="15.75" thickBot="1" x14ac:dyDescent="0.3">
      <c r="B54" s="105" t="s">
        <v>31</v>
      </c>
      <c r="C54" s="106" t="s">
        <v>30</v>
      </c>
      <c r="D54" s="111">
        <f>+D53/'Investment Scenario'!B16</f>
        <v>0</v>
      </c>
      <c r="E54" s="110"/>
      <c r="F54" s="110"/>
      <c r="G54" s="1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</row>
    <row r="55" spans="2:25" s="3" customFormat="1" x14ac:dyDescent="0.25">
      <c r="B55" s="97" t="s">
        <v>32</v>
      </c>
      <c r="C55" s="98" t="s">
        <v>7</v>
      </c>
      <c r="D55" s="109" t="e">
        <f>+SUM(F19:AR19)/D43</f>
        <v>#DIV/0!</v>
      </c>
      <c r="E55" s="110"/>
      <c r="F55" s="110"/>
      <c r="G55" s="10"/>
    </row>
    <row r="56" spans="2:25" s="3" customFormat="1" ht="15.75" thickBot="1" x14ac:dyDescent="0.3">
      <c r="B56" s="105" t="s">
        <v>32</v>
      </c>
      <c r="C56" s="106" t="s">
        <v>30</v>
      </c>
      <c r="D56" s="111" t="e">
        <f>+D55/'Investment Scenario'!B16</f>
        <v>#DIV/0!</v>
      </c>
      <c r="E56" s="110"/>
      <c r="G56" s="10"/>
    </row>
    <row r="57" spans="2:25" s="3" customFormat="1" x14ac:dyDescent="0.25">
      <c r="B57" s="58"/>
      <c r="C57" s="83"/>
      <c r="D57" s="83"/>
      <c r="E57" s="112"/>
      <c r="F57" s="83"/>
      <c r="G57" s="10"/>
    </row>
    <row r="58" spans="2:25" x14ac:dyDescent="0.25">
      <c r="B58" s="113"/>
      <c r="C58" s="114"/>
      <c r="D58" s="114"/>
      <c r="E58" s="114"/>
      <c r="F58" s="114"/>
    </row>
    <row r="59" spans="2:25" x14ac:dyDescent="0.25">
      <c r="B59" s="113"/>
      <c r="C59" s="114"/>
      <c r="D59" s="114"/>
      <c r="E59" s="114"/>
      <c r="F59" s="114"/>
    </row>
    <row r="60" spans="2:25" x14ac:dyDescent="0.25">
      <c r="B60" s="113"/>
      <c r="C60" s="114"/>
      <c r="D60" s="114"/>
      <c r="E60" s="114"/>
      <c r="F60" s="114"/>
    </row>
    <row r="61" spans="2:25" x14ac:dyDescent="0.25">
      <c r="B61" s="113"/>
      <c r="C61" s="114"/>
      <c r="D61" s="114"/>
      <c r="E61" s="114"/>
      <c r="F61" s="114"/>
    </row>
    <row r="62" spans="2:25" x14ac:dyDescent="0.25">
      <c r="B62" s="113"/>
      <c r="C62" s="114"/>
      <c r="D62" s="114"/>
      <c r="E62" s="114"/>
      <c r="F62" s="114"/>
    </row>
    <row r="63" spans="2:25" x14ac:dyDescent="0.25">
      <c r="B63" s="113"/>
      <c r="C63" s="114"/>
      <c r="D63" s="114"/>
      <c r="E63" s="114"/>
      <c r="F63" s="114"/>
    </row>
    <row r="64" spans="2:25" x14ac:dyDescent="0.25">
      <c r="B64" s="113"/>
      <c r="C64" s="114"/>
      <c r="D64" s="114"/>
      <c r="E64" s="114"/>
      <c r="F64" s="114"/>
    </row>
    <row r="65" spans="1:44" x14ac:dyDescent="0.25">
      <c r="B65" s="113"/>
      <c r="C65" s="114"/>
      <c r="D65" s="114"/>
      <c r="E65" s="114"/>
      <c r="F65" s="114"/>
    </row>
    <row r="66" spans="1:44" x14ac:dyDescent="0.25">
      <c r="B66" s="113"/>
      <c r="C66" s="114"/>
      <c r="D66" s="114"/>
      <c r="E66" s="114"/>
      <c r="F66" s="114"/>
    </row>
    <row r="67" spans="1:44" x14ac:dyDescent="0.25">
      <c r="B67" s="113"/>
      <c r="C67" s="114"/>
      <c r="D67" s="114"/>
      <c r="E67" s="114"/>
      <c r="F67" s="114"/>
    </row>
    <row r="68" spans="1:44" x14ac:dyDescent="0.25">
      <c r="B68" s="113"/>
      <c r="C68" s="114"/>
      <c r="D68" s="114"/>
      <c r="E68" s="114"/>
      <c r="F68" s="114"/>
    </row>
    <row r="69" spans="1:44" x14ac:dyDescent="0.25">
      <c r="B69" s="113"/>
      <c r="C69" s="114"/>
      <c r="D69" s="114"/>
      <c r="E69" s="114"/>
      <c r="F69" s="114"/>
    </row>
    <row r="70" spans="1:44" s="124" customFormat="1" x14ac:dyDescent="0.25">
      <c r="A70" s="116"/>
      <c r="B70" s="117"/>
      <c r="C70" s="118"/>
      <c r="D70" s="118"/>
      <c r="E70" s="118"/>
      <c r="F70" s="118"/>
    </row>
    <row r="71" spans="1:44" s="124" customFormat="1" x14ac:dyDescent="0.25">
      <c r="A71" s="116"/>
      <c r="B71" s="117"/>
      <c r="C71" s="118"/>
      <c r="D71" s="118"/>
      <c r="E71" s="118"/>
    </row>
    <row r="72" spans="1:44" s="124" customFormat="1" x14ac:dyDescent="0.25">
      <c r="A72" s="116"/>
      <c r="B72" s="119"/>
      <c r="C72" s="118"/>
    </row>
    <row r="73" spans="1:44" s="124" customFormat="1" x14ac:dyDescent="0.25">
      <c r="A73" s="116"/>
      <c r="B73" s="135"/>
      <c r="C73" s="123"/>
      <c r="F73" s="136"/>
      <c r="G73" s="136"/>
      <c r="H73" s="136"/>
      <c r="I73" s="136"/>
      <c r="J73" s="136"/>
      <c r="K73" s="136"/>
      <c r="L73" s="136"/>
      <c r="M73" s="136"/>
      <c r="N73" s="136"/>
      <c r="O73" s="136"/>
      <c r="P73" s="136"/>
      <c r="Q73" s="136"/>
      <c r="R73" s="136"/>
      <c r="S73" s="136"/>
      <c r="T73" s="136"/>
      <c r="U73" s="136"/>
      <c r="V73" s="136"/>
      <c r="W73" s="136"/>
      <c r="X73" s="136"/>
      <c r="Y73" s="136"/>
      <c r="Z73" s="136"/>
      <c r="AA73" s="136"/>
      <c r="AB73" s="136"/>
      <c r="AC73" s="136"/>
      <c r="AD73" s="136"/>
      <c r="AE73" s="136"/>
      <c r="AF73" s="136"/>
      <c r="AG73" s="136"/>
      <c r="AH73" s="136"/>
      <c r="AI73" s="136"/>
      <c r="AJ73" s="136"/>
      <c r="AK73" s="136"/>
      <c r="AL73" s="136"/>
      <c r="AM73" s="136"/>
      <c r="AN73" s="136"/>
      <c r="AO73" s="136"/>
      <c r="AP73" s="136"/>
      <c r="AQ73" s="136"/>
      <c r="AR73" s="136"/>
    </row>
    <row r="74" spans="1:44" s="124" customFormat="1" x14ac:dyDescent="0.25">
      <c r="A74" s="116"/>
      <c r="B74" s="135"/>
      <c r="C74" s="123"/>
      <c r="F74" s="136"/>
      <c r="G74" s="136"/>
      <c r="H74" s="136"/>
      <c r="I74" s="136"/>
      <c r="J74" s="136"/>
      <c r="K74" s="136"/>
      <c r="L74" s="136"/>
      <c r="M74" s="136"/>
      <c r="N74" s="136"/>
      <c r="O74" s="136"/>
      <c r="P74" s="136"/>
      <c r="Q74" s="136"/>
      <c r="R74" s="136"/>
      <c r="S74" s="136"/>
      <c r="T74" s="136"/>
      <c r="U74" s="136"/>
      <c r="V74" s="136"/>
      <c r="W74" s="136"/>
      <c r="X74" s="136"/>
      <c r="Y74" s="136"/>
      <c r="Z74" s="136"/>
      <c r="AA74" s="136"/>
      <c r="AB74" s="136"/>
      <c r="AC74" s="136"/>
      <c r="AD74" s="136"/>
      <c r="AE74" s="136"/>
      <c r="AF74" s="136"/>
      <c r="AG74" s="136"/>
      <c r="AH74" s="136"/>
      <c r="AI74" s="136"/>
      <c r="AJ74" s="136"/>
      <c r="AK74" s="136"/>
      <c r="AL74" s="136"/>
      <c r="AM74" s="136"/>
      <c r="AN74" s="136"/>
      <c r="AO74" s="136"/>
      <c r="AP74" s="136"/>
      <c r="AQ74" s="136"/>
      <c r="AR74" s="136"/>
    </row>
    <row r="75" spans="1:44" s="124" customFormat="1" x14ac:dyDescent="0.25">
      <c r="A75" s="116"/>
      <c r="B75" s="135"/>
      <c r="C75" s="123"/>
      <c r="F75" s="136"/>
      <c r="G75" s="136"/>
      <c r="H75" s="136"/>
      <c r="I75" s="136"/>
      <c r="J75" s="136"/>
      <c r="K75" s="136"/>
      <c r="L75" s="136"/>
      <c r="M75" s="136"/>
      <c r="N75" s="136"/>
      <c r="O75" s="136"/>
      <c r="P75" s="136"/>
      <c r="Q75" s="136"/>
      <c r="R75" s="136"/>
      <c r="S75" s="136"/>
      <c r="T75" s="136"/>
      <c r="U75" s="136"/>
      <c r="V75" s="136"/>
      <c r="W75" s="136"/>
      <c r="X75" s="136"/>
      <c r="Y75" s="136"/>
      <c r="Z75" s="136"/>
      <c r="AA75" s="136"/>
      <c r="AB75" s="136"/>
      <c r="AC75" s="136"/>
      <c r="AD75" s="136"/>
      <c r="AE75" s="136"/>
      <c r="AF75" s="136"/>
      <c r="AG75" s="136"/>
      <c r="AH75" s="136"/>
      <c r="AI75" s="136"/>
      <c r="AJ75" s="136"/>
      <c r="AK75" s="136"/>
      <c r="AL75" s="136"/>
      <c r="AM75" s="136"/>
      <c r="AN75" s="136"/>
      <c r="AO75" s="136"/>
      <c r="AP75" s="136"/>
      <c r="AQ75" s="136"/>
      <c r="AR75" s="136"/>
    </row>
    <row r="76" spans="1:44" s="124" customFormat="1" x14ac:dyDescent="0.25">
      <c r="A76" s="116"/>
      <c r="B76" s="137"/>
      <c r="C76" s="123"/>
      <c r="F76" s="126"/>
      <c r="G76" s="126"/>
      <c r="H76" s="126"/>
      <c r="I76" s="126"/>
      <c r="J76" s="126"/>
      <c r="K76" s="126"/>
      <c r="L76" s="126"/>
      <c r="M76" s="126"/>
      <c r="N76" s="126"/>
      <c r="O76" s="126"/>
      <c r="P76" s="126"/>
      <c r="Q76" s="126"/>
      <c r="R76" s="126"/>
      <c r="S76" s="126"/>
      <c r="T76" s="126"/>
      <c r="U76" s="126"/>
      <c r="V76" s="126"/>
      <c r="W76" s="126"/>
      <c r="X76" s="126"/>
      <c r="Y76" s="126"/>
      <c r="Z76" s="126"/>
      <c r="AA76" s="126"/>
      <c r="AB76" s="126"/>
      <c r="AC76" s="126"/>
      <c r="AD76" s="126"/>
      <c r="AE76" s="126"/>
      <c r="AF76" s="126"/>
      <c r="AG76" s="126"/>
      <c r="AH76" s="126"/>
      <c r="AI76" s="126"/>
      <c r="AJ76" s="126"/>
      <c r="AK76" s="126"/>
      <c r="AL76" s="126"/>
      <c r="AM76" s="126"/>
      <c r="AN76" s="126"/>
      <c r="AO76" s="126"/>
      <c r="AP76" s="126"/>
      <c r="AQ76" s="126"/>
      <c r="AR76" s="126"/>
    </row>
    <row r="77" spans="1:44" s="124" customFormat="1" x14ac:dyDescent="0.25">
      <c r="A77" s="116"/>
      <c r="B77" s="137"/>
      <c r="C77" s="123"/>
      <c r="F77" s="126"/>
      <c r="G77" s="126"/>
      <c r="H77" s="126"/>
      <c r="I77" s="126"/>
      <c r="J77" s="126"/>
      <c r="K77" s="126"/>
      <c r="L77" s="126"/>
      <c r="M77" s="126"/>
      <c r="N77" s="126"/>
      <c r="O77" s="126"/>
      <c r="P77" s="126"/>
      <c r="Q77" s="126"/>
      <c r="R77" s="126"/>
      <c r="S77" s="126"/>
      <c r="T77" s="126"/>
      <c r="U77" s="126"/>
      <c r="V77" s="126"/>
      <c r="W77" s="126"/>
      <c r="X77" s="126"/>
      <c r="Y77" s="126"/>
      <c r="Z77" s="126"/>
      <c r="AA77" s="126"/>
      <c r="AB77" s="126"/>
      <c r="AC77" s="126"/>
      <c r="AD77" s="126"/>
      <c r="AE77" s="126"/>
      <c r="AF77" s="126"/>
      <c r="AG77" s="126"/>
      <c r="AH77" s="126"/>
      <c r="AI77" s="126"/>
      <c r="AJ77" s="126"/>
      <c r="AK77" s="126"/>
      <c r="AL77" s="126"/>
      <c r="AM77" s="126"/>
      <c r="AN77" s="126"/>
      <c r="AO77" s="126"/>
      <c r="AP77" s="126"/>
      <c r="AQ77" s="126"/>
      <c r="AR77" s="126"/>
    </row>
    <row r="78" spans="1:44" s="124" customFormat="1" x14ac:dyDescent="0.25">
      <c r="A78" s="116"/>
      <c r="B78" s="120"/>
      <c r="C78" s="123"/>
      <c r="F78" s="126"/>
      <c r="G78" s="126"/>
      <c r="H78" s="126"/>
      <c r="I78" s="126"/>
      <c r="J78" s="126"/>
      <c r="K78" s="126"/>
      <c r="L78" s="126"/>
      <c r="M78" s="126"/>
      <c r="N78" s="126"/>
      <c r="O78" s="126"/>
      <c r="P78" s="126"/>
      <c r="Q78" s="126"/>
      <c r="R78" s="126"/>
      <c r="S78" s="126"/>
      <c r="T78" s="126"/>
      <c r="U78" s="126"/>
      <c r="V78" s="126"/>
      <c r="W78" s="126"/>
      <c r="X78" s="126"/>
      <c r="Y78" s="126"/>
      <c r="Z78" s="126"/>
      <c r="AA78" s="126"/>
      <c r="AB78" s="126"/>
      <c r="AC78" s="126"/>
      <c r="AD78" s="126"/>
      <c r="AE78" s="126"/>
      <c r="AF78" s="126"/>
      <c r="AG78" s="126"/>
      <c r="AH78" s="126"/>
      <c r="AI78" s="126"/>
      <c r="AJ78" s="126"/>
      <c r="AK78" s="126"/>
      <c r="AL78" s="126"/>
      <c r="AM78" s="126"/>
      <c r="AN78" s="126"/>
      <c r="AO78" s="126"/>
      <c r="AP78" s="126"/>
      <c r="AQ78" s="126"/>
      <c r="AR78" s="126"/>
    </row>
    <row r="79" spans="1:44" s="124" customFormat="1" x14ac:dyDescent="0.25">
      <c r="A79" s="116"/>
      <c r="C79" s="123"/>
      <c r="F79" s="126"/>
      <c r="G79" s="126"/>
      <c r="H79" s="126"/>
      <c r="I79" s="126"/>
      <c r="J79" s="126"/>
      <c r="K79" s="126"/>
      <c r="L79" s="126"/>
      <c r="M79" s="126"/>
      <c r="N79" s="126"/>
      <c r="O79" s="126"/>
      <c r="P79" s="126"/>
      <c r="Q79" s="126"/>
      <c r="R79" s="126"/>
      <c r="S79" s="126"/>
      <c r="T79" s="126"/>
      <c r="U79" s="126"/>
      <c r="V79" s="126"/>
      <c r="W79" s="126"/>
      <c r="X79" s="126"/>
      <c r="Y79" s="126"/>
      <c r="Z79" s="126"/>
      <c r="AA79" s="126"/>
      <c r="AB79" s="126"/>
      <c r="AC79" s="126"/>
      <c r="AD79" s="126"/>
      <c r="AE79" s="126"/>
      <c r="AF79" s="126"/>
      <c r="AG79" s="126"/>
      <c r="AH79" s="126"/>
      <c r="AI79" s="126"/>
      <c r="AJ79" s="126"/>
      <c r="AK79" s="126"/>
      <c r="AL79" s="126"/>
      <c r="AM79" s="126"/>
      <c r="AN79" s="126"/>
      <c r="AO79" s="126"/>
      <c r="AP79" s="126"/>
      <c r="AQ79" s="126"/>
      <c r="AR79" s="126"/>
    </row>
    <row r="80" spans="1:44" s="124" customFormat="1" x14ac:dyDescent="0.25">
      <c r="A80" s="116"/>
      <c r="B80" s="120"/>
      <c r="C80" s="123"/>
      <c r="F80" s="126"/>
      <c r="G80" s="126"/>
      <c r="H80" s="126"/>
      <c r="I80" s="126"/>
      <c r="J80" s="126"/>
      <c r="K80" s="126"/>
      <c r="L80" s="126"/>
      <c r="M80" s="126"/>
      <c r="N80" s="126"/>
      <c r="O80" s="126"/>
      <c r="P80" s="126"/>
      <c r="Q80" s="126"/>
      <c r="R80" s="126"/>
      <c r="S80" s="126"/>
      <c r="T80" s="126"/>
      <c r="U80" s="126"/>
      <c r="V80" s="126"/>
      <c r="W80" s="126"/>
      <c r="X80" s="126"/>
      <c r="Y80" s="126"/>
      <c r="Z80" s="126"/>
      <c r="AA80" s="126"/>
      <c r="AB80" s="126"/>
      <c r="AC80" s="126"/>
      <c r="AD80" s="126"/>
      <c r="AE80" s="126"/>
      <c r="AF80" s="126"/>
      <c r="AG80" s="126"/>
      <c r="AH80" s="126"/>
      <c r="AI80" s="126"/>
      <c r="AJ80" s="126"/>
      <c r="AK80" s="126"/>
      <c r="AL80" s="126"/>
      <c r="AM80" s="126"/>
      <c r="AN80" s="126"/>
      <c r="AO80" s="126"/>
      <c r="AP80" s="126"/>
      <c r="AQ80" s="126"/>
      <c r="AR80" s="126"/>
    </row>
    <row r="81" spans="1:44" s="124" customFormat="1" x14ac:dyDescent="0.25">
      <c r="A81" s="116"/>
      <c r="C81" s="123"/>
      <c r="F81" s="126"/>
      <c r="G81" s="126"/>
      <c r="H81" s="126"/>
      <c r="I81" s="126"/>
      <c r="J81" s="126"/>
      <c r="K81" s="126"/>
      <c r="L81" s="126"/>
      <c r="M81" s="126"/>
      <c r="N81" s="126"/>
      <c r="O81" s="126"/>
      <c r="P81" s="126"/>
      <c r="Q81" s="126"/>
      <c r="R81" s="126"/>
      <c r="S81" s="126"/>
      <c r="T81" s="126"/>
      <c r="U81" s="126"/>
      <c r="V81" s="126"/>
      <c r="W81" s="126"/>
      <c r="X81" s="126"/>
      <c r="Y81" s="126"/>
      <c r="Z81" s="126"/>
      <c r="AA81" s="126"/>
      <c r="AB81" s="126"/>
      <c r="AC81" s="126"/>
      <c r="AD81" s="126"/>
      <c r="AE81" s="126"/>
      <c r="AF81" s="126"/>
      <c r="AG81" s="126"/>
      <c r="AH81" s="126"/>
      <c r="AI81" s="126"/>
      <c r="AJ81" s="126"/>
      <c r="AK81" s="126"/>
      <c r="AL81" s="126"/>
      <c r="AM81" s="126"/>
      <c r="AN81" s="126"/>
      <c r="AO81" s="126"/>
      <c r="AP81" s="126"/>
      <c r="AQ81" s="126"/>
      <c r="AR81" s="126"/>
    </row>
    <row r="82" spans="1:44" s="124" customFormat="1" x14ac:dyDescent="0.25">
      <c r="A82" s="121"/>
      <c r="C82" s="123"/>
      <c r="F82" s="126"/>
      <c r="G82" s="126"/>
      <c r="H82" s="126"/>
      <c r="I82" s="126"/>
      <c r="J82" s="126"/>
      <c r="K82" s="126"/>
      <c r="L82" s="126"/>
      <c r="M82" s="126"/>
      <c r="N82" s="126"/>
      <c r="O82" s="126"/>
      <c r="P82" s="126"/>
      <c r="Q82" s="126"/>
      <c r="R82" s="126"/>
      <c r="S82" s="126"/>
      <c r="T82" s="126"/>
      <c r="U82" s="126"/>
      <c r="V82" s="126"/>
      <c r="W82" s="126"/>
      <c r="X82" s="126"/>
      <c r="Y82" s="126"/>
      <c r="Z82" s="126"/>
      <c r="AA82" s="126"/>
      <c r="AB82" s="126"/>
      <c r="AC82" s="126"/>
      <c r="AD82" s="126"/>
      <c r="AE82" s="126"/>
      <c r="AF82" s="126"/>
      <c r="AG82" s="126"/>
      <c r="AH82" s="126"/>
      <c r="AI82" s="126"/>
      <c r="AJ82" s="126"/>
      <c r="AK82" s="126"/>
      <c r="AL82" s="126"/>
      <c r="AM82" s="126"/>
      <c r="AN82" s="126"/>
      <c r="AO82" s="126"/>
      <c r="AP82" s="126"/>
      <c r="AQ82" s="126"/>
      <c r="AR82" s="126"/>
    </row>
    <row r="83" spans="1:44" s="124" customFormat="1" x14ac:dyDescent="0.25">
      <c r="A83" s="116"/>
      <c r="C83" s="123"/>
      <c r="F83" s="126"/>
      <c r="G83" s="126"/>
      <c r="H83" s="126"/>
      <c r="I83" s="126"/>
      <c r="J83" s="126"/>
      <c r="K83" s="126"/>
      <c r="L83" s="126"/>
      <c r="M83" s="126"/>
      <c r="N83" s="126"/>
      <c r="O83" s="126"/>
      <c r="P83" s="126"/>
      <c r="Q83" s="126"/>
      <c r="R83" s="126"/>
      <c r="S83" s="126"/>
      <c r="T83" s="126"/>
      <c r="U83" s="126"/>
      <c r="V83" s="126"/>
      <c r="W83" s="126"/>
      <c r="X83" s="126"/>
      <c r="Y83" s="126"/>
      <c r="Z83" s="126"/>
      <c r="AA83" s="126"/>
      <c r="AB83" s="126"/>
      <c r="AC83" s="126"/>
      <c r="AD83" s="126"/>
      <c r="AE83" s="126"/>
      <c r="AF83" s="126"/>
      <c r="AG83" s="126"/>
      <c r="AH83" s="126"/>
      <c r="AI83" s="126"/>
      <c r="AJ83" s="126"/>
      <c r="AK83" s="126"/>
      <c r="AL83" s="126"/>
      <c r="AM83" s="126"/>
      <c r="AN83" s="126"/>
      <c r="AO83" s="126"/>
      <c r="AP83" s="126"/>
      <c r="AQ83" s="126"/>
      <c r="AR83" s="126"/>
    </row>
    <row r="84" spans="1:44" s="124" customFormat="1" x14ac:dyDescent="0.25">
      <c r="A84" s="116"/>
      <c r="C84" s="123"/>
      <c r="F84" s="126"/>
      <c r="G84" s="126"/>
      <c r="H84" s="126"/>
      <c r="I84" s="126"/>
      <c r="J84" s="126"/>
      <c r="K84" s="126"/>
      <c r="L84" s="126"/>
      <c r="M84" s="126"/>
      <c r="N84" s="126"/>
      <c r="O84" s="126"/>
      <c r="P84" s="126"/>
      <c r="Q84" s="126"/>
      <c r="R84" s="126"/>
      <c r="S84" s="126"/>
      <c r="T84" s="126"/>
      <c r="U84" s="126"/>
      <c r="V84" s="126"/>
      <c r="W84" s="126"/>
      <c r="X84" s="126"/>
      <c r="Y84" s="126"/>
      <c r="Z84" s="126"/>
      <c r="AA84" s="126"/>
      <c r="AB84" s="126"/>
      <c r="AC84" s="126"/>
      <c r="AD84" s="126"/>
      <c r="AE84" s="126"/>
      <c r="AF84" s="126"/>
      <c r="AG84" s="126"/>
      <c r="AH84" s="126"/>
      <c r="AI84" s="126"/>
      <c r="AJ84" s="126"/>
      <c r="AK84" s="126"/>
      <c r="AL84" s="126"/>
      <c r="AM84" s="126"/>
      <c r="AN84" s="126"/>
      <c r="AO84" s="126"/>
      <c r="AP84" s="126"/>
      <c r="AQ84" s="126"/>
      <c r="AR84" s="126"/>
    </row>
    <row r="85" spans="1:44" s="124" customFormat="1" x14ac:dyDescent="0.25">
      <c r="A85" s="116"/>
      <c r="C85" s="123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6"/>
      <c r="Q85" s="126"/>
      <c r="R85" s="126"/>
      <c r="S85" s="126"/>
      <c r="T85" s="126"/>
      <c r="U85" s="126"/>
      <c r="V85" s="126"/>
      <c r="W85" s="126"/>
      <c r="X85" s="126"/>
      <c r="Y85" s="126"/>
      <c r="Z85" s="126"/>
      <c r="AA85" s="126"/>
      <c r="AB85" s="126"/>
      <c r="AC85" s="126"/>
      <c r="AD85" s="126"/>
      <c r="AE85" s="126"/>
      <c r="AF85" s="126"/>
      <c r="AG85" s="126"/>
      <c r="AH85" s="126"/>
      <c r="AI85" s="126"/>
      <c r="AJ85" s="126"/>
      <c r="AK85" s="126"/>
      <c r="AL85" s="126"/>
      <c r="AM85" s="126"/>
      <c r="AN85" s="126"/>
      <c r="AO85" s="126"/>
      <c r="AP85" s="126"/>
      <c r="AQ85" s="126"/>
      <c r="AR85" s="126"/>
    </row>
    <row r="86" spans="1:44" s="124" customFormat="1" x14ac:dyDescent="0.25">
      <c r="A86" s="116"/>
      <c r="C86" s="123"/>
      <c r="F86" s="126"/>
      <c r="G86" s="126"/>
      <c r="H86" s="126"/>
      <c r="I86" s="126"/>
      <c r="J86" s="126"/>
      <c r="K86" s="126"/>
      <c r="L86" s="126"/>
      <c r="M86" s="126"/>
      <c r="N86" s="126"/>
      <c r="O86" s="126"/>
      <c r="P86" s="126"/>
      <c r="Q86" s="126"/>
      <c r="R86" s="126"/>
      <c r="S86" s="126"/>
      <c r="T86" s="126"/>
      <c r="U86" s="126"/>
      <c r="V86" s="126"/>
      <c r="W86" s="126"/>
      <c r="X86" s="126"/>
      <c r="Y86" s="126"/>
      <c r="Z86" s="126"/>
      <c r="AA86" s="126"/>
      <c r="AB86" s="126"/>
      <c r="AC86" s="126"/>
      <c r="AD86" s="126"/>
      <c r="AE86" s="126"/>
      <c r="AF86" s="126"/>
      <c r="AG86" s="126"/>
      <c r="AH86" s="126"/>
      <c r="AI86" s="126"/>
      <c r="AJ86" s="126"/>
      <c r="AK86" s="126"/>
      <c r="AL86" s="126"/>
      <c r="AM86" s="126"/>
      <c r="AN86" s="126"/>
      <c r="AO86" s="126"/>
      <c r="AP86" s="126"/>
      <c r="AQ86" s="126"/>
      <c r="AR86" s="126"/>
    </row>
    <row r="87" spans="1:44" s="124" customFormat="1" x14ac:dyDescent="0.25">
      <c r="A87" s="116"/>
      <c r="C87" s="123"/>
      <c r="F87" s="126"/>
      <c r="G87" s="126"/>
      <c r="H87" s="126"/>
      <c r="I87" s="126"/>
      <c r="J87" s="126"/>
      <c r="K87" s="126"/>
      <c r="L87" s="126"/>
      <c r="M87" s="126"/>
      <c r="N87" s="126"/>
      <c r="O87" s="126"/>
      <c r="P87" s="126"/>
      <c r="Q87" s="126"/>
      <c r="R87" s="126"/>
      <c r="S87" s="126"/>
      <c r="T87" s="126"/>
      <c r="U87" s="126"/>
      <c r="V87" s="126"/>
      <c r="W87" s="126"/>
      <c r="X87" s="126"/>
      <c r="Y87" s="126"/>
      <c r="Z87" s="126"/>
      <c r="AA87" s="126"/>
      <c r="AB87" s="126"/>
      <c r="AC87" s="126"/>
      <c r="AD87" s="126"/>
      <c r="AE87" s="126"/>
      <c r="AF87" s="126"/>
      <c r="AG87" s="126"/>
      <c r="AH87" s="126"/>
      <c r="AI87" s="126"/>
      <c r="AJ87" s="126"/>
      <c r="AK87" s="126"/>
      <c r="AL87" s="126"/>
      <c r="AM87" s="126"/>
      <c r="AN87" s="126"/>
      <c r="AO87" s="126"/>
      <c r="AP87" s="126"/>
      <c r="AQ87" s="126"/>
      <c r="AR87" s="126"/>
    </row>
    <row r="88" spans="1:44" s="124" customFormat="1" x14ac:dyDescent="0.25">
      <c r="A88" s="121"/>
      <c r="C88" s="123"/>
      <c r="F88" s="126"/>
      <c r="G88" s="126"/>
      <c r="H88" s="126"/>
      <c r="I88" s="126"/>
      <c r="J88" s="126"/>
      <c r="K88" s="126"/>
      <c r="L88" s="126"/>
      <c r="M88" s="126"/>
      <c r="N88" s="126"/>
      <c r="O88" s="126"/>
      <c r="P88" s="126"/>
      <c r="Q88" s="126"/>
      <c r="R88" s="126"/>
      <c r="S88" s="126"/>
      <c r="T88" s="126"/>
      <c r="U88" s="126"/>
      <c r="V88" s="126"/>
      <c r="W88" s="126"/>
      <c r="X88" s="126"/>
      <c r="Y88" s="126"/>
      <c r="Z88" s="126"/>
      <c r="AA88" s="126"/>
      <c r="AB88" s="126"/>
      <c r="AC88" s="126"/>
      <c r="AD88" s="126"/>
      <c r="AE88" s="126"/>
      <c r="AF88" s="126"/>
      <c r="AG88" s="126"/>
      <c r="AH88" s="126"/>
      <c r="AI88" s="126"/>
      <c r="AJ88" s="126"/>
      <c r="AK88" s="126"/>
      <c r="AL88" s="126"/>
      <c r="AM88" s="126"/>
      <c r="AN88" s="126"/>
      <c r="AO88" s="126"/>
      <c r="AP88" s="126"/>
      <c r="AQ88" s="126"/>
      <c r="AR88" s="126"/>
    </row>
    <row r="89" spans="1:44" s="124" customFormat="1" x14ac:dyDescent="0.25">
      <c r="A89" s="116"/>
      <c r="C89" s="123"/>
      <c r="F89" s="126"/>
      <c r="G89" s="126"/>
      <c r="H89" s="126"/>
      <c r="I89" s="126"/>
      <c r="J89" s="126"/>
      <c r="K89" s="126"/>
      <c r="L89" s="126"/>
      <c r="M89" s="126"/>
      <c r="N89" s="126"/>
      <c r="O89" s="126"/>
      <c r="P89" s="126"/>
      <c r="Q89" s="126"/>
      <c r="R89" s="126"/>
      <c r="S89" s="126"/>
      <c r="T89" s="126"/>
      <c r="U89" s="126"/>
      <c r="V89" s="126"/>
      <c r="W89" s="126"/>
      <c r="X89" s="126"/>
      <c r="Y89" s="126"/>
      <c r="Z89" s="126"/>
      <c r="AA89" s="126"/>
      <c r="AB89" s="126"/>
      <c r="AC89" s="126"/>
      <c r="AD89" s="126"/>
      <c r="AE89" s="126"/>
      <c r="AF89" s="126"/>
      <c r="AG89" s="126"/>
      <c r="AH89" s="126"/>
      <c r="AI89" s="126"/>
      <c r="AJ89" s="126"/>
      <c r="AK89" s="126"/>
      <c r="AL89" s="126"/>
      <c r="AM89" s="126"/>
      <c r="AN89" s="126"/>
      <c r="AO89" s="126"/>
      <c r="AP89" s="126"/>
      <c r="AQ89" s="126"/>
      <c r="AR89" s="126"/>
    </row>
    <row r="90" spans="1:44" s="124" customFormat="1" x14ac:dyDescent="0.25">
      <c r="A90" s="116"/>
      <c r="C90" s="123"/>
      <c r="F90" s="126"/>
      <c r="G90" s="126"/>
      <c r="H90" s="126"/>
      <c r="I90" s="126"/>
      <c r="J90" s="126"/>
      <c r="K90" s="126"/>
      <c r="L90" s="126"/>
      <c r="M90" s="126"/>
      <c r="N90" s="126"/>
      <c r="O90" s="126"/>
      <c r="P90" s="126"/>
      <c r="Q90" s="126"/>
      <c r="R90" s="126"/>
      <c r="S90" s="126"/>
      <c r="T90" s="126"/>
      <c r="U90" s="126"/>
      <c r="V90" s="126"/>
      <c r="W90" s="126"/>
      <c r="X90" s="126"/>
      <c r="Y90" s="126"/>
      <c r="Z90" s="126"/>
      <c r="AA90" s="126"/>
      <c r="AB90" s="126"/>
      <c r="AC90" s="126"/>
      <c r="AD90" s="126"/>
      <c r="AE90" s="126"/>
      <c r="AF90" s="126"/>
      <c r="AG90" s="126"/>
      <c r="AH90" s="126"/>
      <c r="AI90" s="126"/>
      <c r="AJ90" s="126"/>
      <c r="AK90" s="126"/>
      <c r="AL90" s="126"/>
      <c r="AM90" s="126"/>
      <c r="AN90" s="126"/>
      <c r="AO90" s="126"/>
      <c r="AP90" s="126"/>
      <c r="AQ90" s="126"/>
      <c r="AR90" s="126"/>
    </row>
    <row r="91" spans="1:44" s="124" customFormat="1" x14ac:dyDescent="0.25">
      <c r="A91" s="116"/>
      <c r="C91" s="123"/>
      <c r="F91" s="126"/>
      <c r="G91" s="126"/>
      <c r="H91" s="126"/>
      <c r="I91" s="126"/>
      <c r="J91" s="126"/>
      <c r="K91" s="126"/>
      <c r="L91" s="126"/>
      <c r="M91" s="126"/>
      <c r="N91" s="126"/>
      <c r="O91" s="126"/>
      <c r="P91" s="126"/>
      <c r="Q91" s="126"/>
      <c r="R91" s="126"/>
      <c r="S91" s="126"/>
      <c r="T91" s="126"/>
      <c r="U91" s="126"/>
      <c r="V91" s="126"/>
      <c r="W91" s="126"/>
      <c r="X91" s="126"/>
      <c r="Y91" s="126"/>
      <c r="Z91" s="126"/>
      <c r="AA91" s="126"/>
      <c r="AB91" s="126"/>
      <c r="AC91" s="126"/>
      <c r="AD91" s="126"/>
      <c r="AE91" s="126"/>
      <c r="AF91" s="126"/>
      <c r="AG91" s="126"/>
      <c r="AH91" s="126"/>
      <c r="AI91" s="126"/>
      <c r="AJ91" s="126"/>
      <c r="AK91" s="126"/>
      <c r="AL91" s="126"/>
      <c r="AM91" s="126"/>
      <c r="AN91" s="126"/>
      <c r="AO91" s="126"/>
      <c r="AP91" s="126"/>
      <c r="AQ91" s="126"/>
      <c r="AR91" s="126"/>
    </row>
    <row r="92" spans="1:44" s="124" customFormat="1" x14ac:dyDescent="0.25">
      <c r="A92" s="116"/>
      <c r="C92" s="123"/>
      <c r="F92" s="126"/>
      <c r="G92" s="126"/>
      <c r="H92" s="126"/>
      <c r="I92" s="126"/>
      <c r="J92" s="126"/>
      <c r="K92" s="126"/>
      <c r="L92" s="126"/>
      <c r="M92" s="126"/>
      <c r="N92" s="126"/>
      <c r="O92" s="126"/>
      <c r="P92" s="126"/>
      <c r="Q92" s="126"/>
      <c r="R92" s="126"/>
      <c r="S92" s="126"/>
      <c r="T92" s="126"/>
      <c r="U92" s="126"/>
      <c r="V92" s="126"/>
      <c r="W92" s="126"/>
      <c r="X92" s="126"/>
      <c r="Y92" s="126"/>
      <c r="Z92" s="126"/>
      <c r="AA92" s="126"/>
      <c r="AB92" s="126"/>
      <c r="AC92" s="126"/>
      <c r="AD92" s="126"/>
      <c r="AE92" s="126"/>
      <c r="AF92" s="126"/>
      <c r="AG92" s="126"/>
      <c r="AH92" s="126"/>
      <c r="AI92" s="126"/>
      <c r="AJ92" s="126"/>
      <c r="AK92" s="126"/>
      <c r="AL92" s="126"/>
      <c r="AM92" s="126"/>
      <c r="AN92" s="126"/>
      <c r="AO92" s="126"/>
      <c r="AP92" s="126"/>
      <c r="AQ92" s="126"/>
      <c r="AR92" s="126"/>
    </row>
    <row r="93" spans="1:44" s="124" customFormat="1" x14ac:dyDescent="0.25">
      <c r="A93" s="116"/>
      <c r="C93" s="123"/>
      <c r="F93" s="126"/>
      <c r="G93" s="126"/>
      <c r="H93" s="126"/>
      <c r="I93" s="126"/>
      <c r="J93" s="126"/>
      <c r="K93" s="126"/>
      <c r="L93" s="126"/>
      <c r="M93" s="126"/>
      <c r="N93" s="126"/>
      <c r="O93" s="126"/>
      <c r="P93" s="126"/>
      <c r="Q93" s="126"/>
      <c r="R93" s="126"/>
      <c r="S93" s="126"/>
      <c r="T93" s="126"/>
      <c r="U93" s="126"/>
      <c r="V93" s="126"/>
      <c r="W93" s="126"/>
      <c r="X93" s="126"/>
      <c r="Y93" s="126"/>
      <c r="Z93" s="126"/>
      <c r="AA93" s="126"/>
      <c r="AB93" s="126"/>
      <c r="AC93" s="126"/>
      <c r="AD93" s="126"/>
      <c r="AE93" s="126"/>
      <c r="AF93" s="126"/>
      <c r="AG93" s="126"/>
      <c r="AH93" s="126"/>
      <c r="AI93" s="126"/>
      <c r="AJ93" s="126"/>
      <c r="AK93" s="126"/>
      <c r="AL93" s="126"/>
      <c r="AM93" s="126"/>
      <c r="AN93" s="126"/>
      <c r="AO93" s="126"/>
      <c r="AP93" s="126"/>
      <c r="AQ93" s="126"/>
      <c r="AR93" s="126"/>
    </row>
    <row r="94" spans="1:44" s="124" customFormat="1" x14ac:dyDescent="0.25">
      <c r="A94" s="116"/>
      <c r="B94" s="117"/>
      <c r="C94" s="118"/>
      <c r="D94" s="117"/>
      <c r="E94" s="117"/>
      <c r="F94" s="138"/>
      <c r="G94" s="138"/>
      <c r="H94" s="138"/>
      <c r="I94" s="138"/>
      <c r="J94" s="138"/>
      <c r="K94" s="138"/>
      <c r="L94" s="138"/>
      <c r="M94" s="138"/>
      <c r="N94" s="138"/>
      <c r="O94" s="138"/>
      <c r="P94" s="138"/>
      <c r="Q94" s="138"/>
      <c r="R94" s="138"/>
      <c r="S94" s="138"/>
      <c r="T94" s="138"/>
      <c r="U94" s="138"/>
      <c r="V94" s="138"/>
      <c r="W94" s="138"/>
      <c r="X94" s="138"/>
      <c r="Y94" s="138"/>
      <c r="Z94" s="138"/>
      <c r="AA94" s="138"/>
      <c r="AB94" s="138"/>
      <c r="AC94" s="138"/>
      <c r="AD94" s="138"/>
      <c r="AE94" s="138"/>
      <c r="AF94" s="138"/>
      <c r="AG94" s="138"/>
      <c r="AH94" s="138"/>
      <c r="AI94" s="138"/>
      <c r="AJ94" s="138"/>
      <c r="AK94" s="138"/>
      <c r="AL94" s="138"/>
      <c r="AM94" s="138"/>
      <c r="AN94" s="138"/>
      <c r="AO94" s="138"/>
      <c r="AP94" s="138"/>
      <c r="AQ94" s="138"/>
      <c r="AR94" s="138"/>
    </row>
    <row r="95" spans="1:44" s="124" customFormat="1" x14ac:dyDescent="0.25">
      <c r="A95" s="116"/>
      <c r="B95" s="122"/>
      <c r="C95" s="118"/>
      <c r="D95" s="117"/>
      <c r="E95" s="117"/>
      <c r="F95" s="139"/>
      <c r="G95" s="139"/>
      <c r="H95" s="139"/>
      <c r="I95" s="139"/>
      <c r="J95" s="139"/>
      <c r="K95" s="139"/>
      <c r="L95" s="139"/>
      <c r="M95" s="139"/>
      <c r="N95" s="139"/>
      <c r="O95" s="139"/>
      <c r="P95" s="139"/>
      <c r="Q95" s="139"/>
      <c r="R95" s="139"/>
      <c r="S95" s="139"/>
      <c r="T95" s="139"/>
      <c r="U95" s="139"/>
      <c r="V95" s="139"/>
      <c r="W95" s="139"/>
      <c r="X95" s="139"/>
      <c r="Y95" s="139"/>
      <c r="Z95" s="139"/>
      <c r="AA95" s="139"/>
      <c r="AB95" s="139"/>
      <c r="AC95" s="139"/>
      <c r="AD95" s="139"/>
      <c r="AE95" s="139"/>
      <c r="AF95" s="139"/>
      <c r="AG95" s="139"/>
      <c r="AH95" s="139"/>
      <c r="AI95" s="139"/>
      <c r="AJ95" s="139"/>
      <c r="AK95" s="139"/>
      <c r="AL95" s="139"/>
      <c r="AM95" s="139"/>
      <c r="AN95" s="139"/>
      <c r="AO95" s="139"/>
      <c r="AP95" s="139"/>
      <c r="AQ95" s="139"/>
      <c r="AR95" s="139"/>
    </row>
    <row r="96" spans="1:44" s="124" customFormat="1" x14ac:dyDescent="0.25">
      <c r="A96" s="122"/>
      <c r="B96" s="120"/>
      <c r="C96" s="123"/>
      <c r="D96" s="140"/>
      <c r="F96" s="126"/>
      <c r="G96" s="126"/>
      <c r="H96" s="126"/>
      <c r="I96" s="126"/>
      <c r="J96" s="126"/>
      <c r="K96" s="126"/>
      <c r="L96" s="126"/>
      <c r="M96" s="126"/>
      <c r="N96" s="126"/>
      <c r="O96" s="126"/>
      <c r="P96" s="126"/>
      <c r="Q96" s="126"/>
      <c r="R96" s="126"/>
      <c r="S96" s="126"/>
      <c r="T96" s="126"/>
      <c r="U96" s="126"/>
      <c r="V96" s="126"/>
      <c r="W96" s="126"/>
      <c r="X96" s="126"/>
      <c r="Y96" s="126"/>
      <c r="Z96" s="126"/>
      <c r="AA96" s="126"/>
      <c r="AB96" s="126"/>
      <c r="AC96" s="126"/>
      <c r="AD96" s="126"/>
      <c r="AE96" s="126"/>
      <c r="AF96" s="126"/>
      <c r="AG96" s="126"/>
      <c r="AH96" s="126"/>
      <c r="AI96" s="126"/>
      <c r="AJ96" s="126"/>
      <c r="AK96" s="126"/>
      <c r="AL96" s="126"/>
      <c r="AM96" s="126"/>
      <c r="AN96" s="126"/>
      <c r="AO96" s="126"/>
      <c r="AP96" s="126"/>
      <c r="AQ96" s="126"/>
      <c r="AR96" s="126"/>
    </row>
    <row r="97" spans="1:44" s="124" customFormat="1" x14ac:dyDescent="0.25">
      <c r="A97" s="116"/>
      <c r="B97" s="117"/>
      <c r="C97" s="118"/>
      <c r="D97" s="117"/>
      <c r="E97" s="117"/>
      <c r="F97" s="138"/>
      <c r="G97" s="138"/>
      <c r="H97" s="138"/>
      <c r="I97" s="138"/>
      <c r="J97" s="138"/>
      <c r="K97" s="138"/>
      <c r="L97" s="138"/>
      <c r="M97" s="138"/>
      <c r="N97" s="138"/>
      <c r="O97" s="138"/>
      <c r="P97" s="138"/>
      <c r="Q97" s="138"/>
      <c r="R97" s="138"/>
      <c r="S97" s="138"/>
      <c r="T97" s="138"/>
      <c r="U97" s="138"/>
      <c r="V97" s="138"/>
      <c r="W97" s="138"/>
      <c r="X97" s="138"/>
      <c r="Y97" s="138"/>
      <c r="Z97" s="138"/>
      <c r="AA97" s="138"/>
      <c r="AB97" s="138"/>
      <c r="AC97" s="138"/>
      <c r="AD97" s="138"/>
      <c r="AE97" s="138"/>
      <c r="AF97" s="138"/>
      <c r="AG97" s="138"/>
      <c r="AH97" s="138"/>
      <c r="AI97" s="138"/>
      <c r="AJ97" s="138"/>
      <c r="AK97" s="138"/>
      <c r="AL97" s="138"/>
      <c r="AM97" s="138"/>
      <c r="AN97" s="138"/>
      <c r="AO97" s="138"/>
      <c r="AP97" s="138"/>
      <c r="AQ97" s="138"/>
      <c r="AR97" s="138"/>
    </row>
    <row r="98" spans="1:44" s="124" customFormat="1" x14ac:dyDescent="0.25">
      <c r="A98" s="116"/>
      <c r="C98" s="118"/>
      <c r="D98" s="125"/>
      <c r="E98" s="117"/>
      <c r="F98" s="126"/>
      <c r="G98" s="126"/>
      <c r="H98" s="126"/>
      <c r="I98" s="126"/>
      <c r="J98" s="126"/>
      <c r="K98" s="126"/>
      <c r="L98" s="126"/>
      <c r="M98" s="126"/>
      <c r="N98" s="126"/>
      <c r="O98" s="126"/>
      <c r="P98" s="126"/>
      <c r="Q98" s="126"/>
      <c r="R98" s="126"/>
      <c r="S98" s="126"/>
      <c r="T98" s="126"/>
      <c r="U98" s="126"/>
      <c r="V98" s="126"/>
      <c r="W98" s="126"/>
      <c r="X98" s="126"/>
      <c r="Y98" s="126"/>
      <c r="Z98" s="126"/>
      <c r="AA98" s="126"/>
      <c r="AB98" s="126"/>
      <c r="AC98" s="126"/>
      <c r="AD98" s="126"/>
      <c r="AE98" s="126"/>
      <c r="AF98" s="126"/>
      <c r="AG98" s="126"/>
      <c r="AH98" s="126"/>
      <c r="AI98" s="126"/>
      <c r="AJ98" s="126"/>
      <c r="AK98" s="126"/>
      <c r="AL98" s="126"/>
      <c r="AM98" s="126"/>
      <c r="AN98" s="126"/>
      <c r="AO98" s="126"/>
      <c r="AP98" s="126"/>
      <c r="AQ98" s="126"/>
      <c r="AR98" s="126"/>
    </row>
    <row r="99" spans="1:44" s="124" customFormat="1" x14ac:dyDescent="0.25">
      <c r="A99" s="116"/>
      <c r="C99" s="118"/>
      <c r="D99" s="140"/>
      <c r="E99" s="117"/>
      <c r="F99" s="126"/>
      <c r="G99" s="126"/>
      <c r="H99" s="126"/>
      <c r="I99" s="126"/>
      <c r="J99" s="126"/>
      <c r="K99" s="126"/>
      <c r="L99" s="126"/>
      <c r="M99" s="126"/>
      <c r="N99" s="126"/>
      <c r="O99" s="126"/>
      <c r="P99" s="126"/>
      <c r="Q99" s="126"/>
      <c r="R99" s="126"/>
      <c r="S99" s="126"/>
      <c r="T99" s="126"/>
      <c r="U99" s="126"/>
      <c r="V99" s="126"/>
      <c r="W99" s="126"/>
      <c r="X99" s="126"/>
      <c r="Y99" s="126"/>
      <c r="Z99" s="126"/>
      <c r="AA99" s="126"/>
      <c r="AB99" s="126"/>
      <c r="AC99" s="126"/>
      <c r="AD99" s="126"/>
      <c r="AE99" s="126"/>
      <c r="AF99" s="126"/>
      <c r="AG99" s="126"/>
      <c r="AH99" s="126"/>
      <c r="AI99" s="126"/>
      <c r="AJ99" s="126"/>
      <c r="AK99" s="126"/>
      <c r="AL99" s="126"/>
      <c r="AM99" s="126"/>
      <c r="AN99" s="126"/>
      <c r="AO99" s="126"/>
      <c r="AP99" s="126"/>
      <c r="AQ99" s="126"/>
      <c r="AR99" s="126"/>
    </row>
    <row r="100" spans="1:44" s="124" customFormat="1" x14ac:dyDescent="0.25">
      <c r="A100" s="116"/>
      <c r="C100" s="118"/>
      <c r="E100" s="125"/>
      <c r="F100" s="126"/>
      <c r="G100" s="126"/>
      <c r="H100" s="126"/>
      <c r="I100" s="126"/>
      <c r="J100" s="126"/>
      <c r="K100" s="126"/>
      <c r="L100" s="126"/>
      <c r="M100" s="126"/>
      <c r="N100" s="126"/>
      <c r="O100" s="126"/>
      <c r="P100" s="126"/>
      <c r="Q100" s="126"/>
      <c r="R100" s="126"/>
      <c r="S100" s="126"/>
      <c r="T100" s="126"/>
      <c r="U100" s="126"/>
      <c r="V100" s="126"/>
      <c r="W100" s="126"/>
      <c r="X100" s="126"/>
      <c r="Y100" s="126"/>
      <c r="Z100" s="126"/>
      <c r="AA100" s="126"/>
      <c r="AB100" s="126"/>
      <c r="AC100" s="126"/>
      <c r="AD100" s="126"/>
      <c r="AE100" s="126"/>
      <c r="AF100" s="126"/>
      <c r="AG100" s="126"/>
      <c r="AH100" s="126"/>
      <c r="AI100" s="126"/>
      <c r="AJ100" s="126"/>
      <c r="AK100" s="126"/>
      <c r="AL100" s="126"/>
      <c r="AM100" s="126"/>
      <c r="AN100" s="126"/>
      <c r="AO100" s="126"/>
      <c r="AP100" s="126"/>
      <c r="AQ100" s="126"/>
      <c r="AR100" s="126"/>
    </row>
    <row r="101" spans="1:44" s="124" customFormat="1" x14ac:dyDescent="0.25">
      <c r="A101" s="116"/>
      <c r="C101" s="118"/>
      <c r="D101" s="117"/>
      <c r="E101" s="117"/>
      <c r="F101" s="141"/>
      <c r="G101" s="141"/>
      <c r="H101" s="141"/>
      <c r="I101" s="141"/>
      <c r="J101" s="141"/>
      <c r="K101" s="141"/>
      <c r="L101" s="141"/>
      <c r="M101" s="141"/>
      <c r="N101" s="141"/>
      <c r="O101" s="141"/>
      <c r="P101" s="141"/>
      <c r="Q101" s="141"/>
      <c r="R101" s="141"/>
      <c r="S101" s="141"/>
      <c r="T101" s="141"/>
      <c r="U101" s="141"/>
      <c r="V101" s="141"/>
      <c r="W101" s="141"/>
      <c r="X101" s="141"/>
      <c r="Y101" s="141"/>
      <c r="Z101" s="141"/>
      <c r="AA101" s="141"/>
      <c r="AB101" s="141"/>
      <c r="AC101" s="141"/>
      <c r="AD101" s="141"/>
      <c r="AE101" s="141"/>
      <c r="AF101" s="141"/>
      <c r="AG101" s="141"/>
      <c r="AH101" s="141"/>
      <c r="AI101" s="141"/>
      <c r="AJ101" s="141"/>
      <c r="AK101" s="141"/>
      <c r="AL101" s="141"/>
      <c r="AM101" s="141"/>
      <c r="AN101" s="141"/>
      <c r="AO101" s="141"/>
      <c r="AP101" s="141"/>
      <c r="AQ101" s="141"/>
      <c r="AR101" s="141"/>
    </row>
    <row r="102" spans="1:44" s="124" customFormat="1" x14ac:dyDescent="0.25">
      <c r="A102" s="116"/>
      <c r="C102" s="118"/>
      <c r="D102" s="138"/>
      <c r="E102" s="138"/>
      <c r="F102" s="126"/>
      <c r="G102" s="126"/>
      <c r="H102" s="126"/>
      <c r="I102" s="126"/>
      <c r="J102" s="126"/>
      <c r="K102" s="126"/>
      <c r="L102" s="126"/>
      <c r="M102" s="126"/>
      <c r="N102" s="126"/>
      <c r="O102" s="126"/>
      <c r="P102" s="126"/>
      <c r="Q102" s="126"/>
      <c r="R102" s="126"/>
      <c r="S102" s="126"/>
      <c r="T102" s="126"/>
      <c r="U102" s="126"/>
      <c r="V102" s="126"/>
      <c r="W102" s="126"/>
      <c r="X102" s="126"/>
      <c r="Y102" s="126"/>
      <c r="Z102" s="126"/>
      <c r="AA102" s="126"/>
      <c r="AB102" s="126"/>
      <c r="AC102" s="126"/>
      <c r="AD102" s="126"/>
      <c r="AE102" s="126"/>
      <c r="AF102" s="126"/>
      <c r="AG102" s="126"/>
      <c r="AH102" s="126"/>
      <c r="AI102" s="126"/>
      <c r="AJ102" s="126"/>
      <c r="AK102" s="126"/>
      <c r="AL102" s="126"/>
      <c r="AM102" s="126"/>
      <c r="AN102" s="126"/>
      <c r="AO102" s="126"/>
      <c r="AP102" s="126"/>
      <c r="AQ102" s="126"/>
      <c r="AR102" s="126"/>
    </row>
    <row r="103" spans="1:44" s="124" customFormat="1" x14ac:dyDescent="0.25">
      <c r="A103" s="116"/>
      <c r="B103" s="117"/>
      <c r="C103" s="118"/>
      <c r="D103" s="117"/>
      <c r="E103" s="117"/>
      <c r="F103" s="138"/>
      <c r="G103" s="138"/>
      <c r="H103" s="138"/>
      <c r="I103" s="138"/>
      <c r="J103" s="138"/>
      <c r="K103" s="138"/>
      <c r="L103" s="138"/>
      <c r="M103" s="138"/>
      <c r="N103" s="138"/>
      <c r="O103" s="138"/>
      <c r="P103" s="138"/>
      <c r="Q103" s="138"/>
      <c r="R103" s="138"/>
      <c r="S103" s="138"/>
      <c r="T103" s="138"/>
      <c r="U103" s="138"/>
      <c r="V103" s="138"/>
      <c r="W103" s="138"/>
      <c r="X103" s="138"/>
      <c r="Y103" s="138"/>
      <c r="Z103" s="138"/>
      <c r="AA103" s="138"/>
      <c r="AB103" s="138"/>
      <c r="AC103" s="138"/>
      <c r="AD103" s="138"/>
      <c r="AE103" s="138"/>
      <c r="AF103" s="138"/>
      <c r="AG103" s="138"/>
      <c r="AH103" s="138"/>
      <c r="AI103" s="138"/>
      <c r="AJ103" s="138"/>
      <c r="AK103" s="138"/>
      <c r="AL103" s="138"/>
      <c r="AM103" s="138"/>
      <c r="AN103" s="138"/>
      <c r="AO103" s="138"/>
      <c r="AP103" s="138"/>
      <c r="AQ103" s="138"/>
      <c r="AR103" s="138"/>
    </row>
    <row r="104" spans="1:44" s="124" customFormat="1" x14ac:dyDescent="0.25">
      <c r="A104" s="116"/>
      <c r="C104" s="123"/>
      <c r="D104" s="125"/>
      <c r="E104" s="125"/>
      <c r="F104" s="126"/>
      <c r="G104" s="126"/>
      <c r="H104" s="126"/>
      <c r="I104" s="126"/>
      <c r="J104" s="126"/>
      <c r="K104" s="126"/>
      <c r="L104" s="126"/>
      <c r="M104" s="126"/>
      <c r="N104" s="126"/>
      <c r="O104" s="126"/>
      <c r="P104" s="126"/>
      <c r="Q104" s="126"/>
      <c r="R104" s="126"/>
      <c r="S104" s="126"/>
      <c r="T104" s="126"/>
      <c r="U104" s="126"/>
      <c r="V104" s="126"/>
      <c r="W104" s="126"/>
      <c r="X104" s="126"/>
      <c r="Y104" s="126"/>
      <c r="Z104" s="126"/>
      <c r="AA104" s="126"/>
      <c r="AB104" s="126"/>
      <c r="AC104" s="126"/>
      <c r="AD104" s="126"/>
      <c r="AE104" s="126"/>
      <c r="AF104" s="126"/>
      <c r="AG104" s="126"/>
      <c r="AH104" s="126"/>
      <c r="AI104" s="126"/>
      <c r="AJ104" s="126"/>
      <c r="AK104" s="126"/>
      <c r="AL104" s="126"/>
      <c r="AM104" s="126"/>
      <c r="AN104" s="126"/>
      <c r="AO104" s="126"/>
      <c r="AP104" s="126"/>
      <c r="AQ104" s="126"/>
      <c r="AR104" s="126"/>
    </row>
    <row r="105" spans="1:44" s="124" customFormat="1" x14ac:dyDescent="0.25">
      <c r="A105" s="116"/>
      <c r="B105" s="117"/>
      <c r="C105" s="118"/>
      <c r="D105" s="117"/>
      <c r="E105" s="117"/>
      <c r="F105" s="138"/>
      <c r="G105" s="138"/>
      <c r="H105" s="138"/>
      <c r="I105" s="138"/>
      <c r="J105" s="138"/>
      <c r="K105" s="138"/>
      <c r="L105" s="138"/>
      <c r="M105" s="138"/>
      <c r="N105" s="138"/>
      <c r="O105" s="138"/>
      <c r="P105" s="138"/>
      <c r="Q105" s="138"/>
      <c r="R105" s="138"/>
      <c r="S105" s="138"/>
      <c r="T105" s="138"/>
      <c r="U105" s="138"/>
      <c r="V105" s="138"/>
      <c r="W105" s="138"/>
      <c r="X105" s="138"/>
      <c r="Y105" s="138"/>
      <c r="Z105" s="138"/>
      <c r="AA105" s="138"/>
      <c r="AB105" s="138"/>
      <c r="AC105" s="138"/>
      <c r="AD105" s="138"/>
      <c r="AE105" s="138"/>
      <c r="AF105" s="138"/>
      <c r="AG105" s="138"/>
      <c r="AH105" s="138"/>
      <c r="AI105" s="138"/>
      <c r="AJ105" s="138"/>
      <c r="AK105" s="138"/>
      <c r="AL105" s="138"/>
      <c r="AM105" s="138"/>
      <c r="AN105" s="138"/>
      <c r="AO105" s="138"/>
      <c r="AP105" s="138"/>
      <c r="AQ105" s="138"/>
      <c r="AR105" s="138"/>
    </row>
    <row r="106" spans="1:44" s="124" customFormat="1" x14ac:dyDescent="0.25">
      <c r="A106" s="116"/>
      <c r="C106" s="123"/>
      <c r="F106" s="126"/>
      <c r="G106" s="126"/>
      <c r="H106" s="126"/>
      <c r="I106" s="126"/>
      <c r="J106" s="126"/>
      <c r="K106" s="126"/>
      <c r="L106" s="126"/>
      <c r="M106" s="126"/>
      <c r="N106" s="126"/>
      <c r="O106" s="126"/>
      <c r="P106" s="126"/>
      <c r="Q106" s="126"/>
      <c r="R106" s="126"/>
      <c r="S106" s="126"/>
      <c r="T106" s="126"/>
      <c r="U106" s="126"/>
      <c r="V106" s="126"/>
      <c r="W106" s="126"/>
      <c r="X106" s="126"/>
      <c r="Y106" s="126"/>
    </row>
    <row r="107" spans="1:44" s="124" customFormat="1" x14ac:dyDescent="0.25">
      <c r="A107" s="121"/>
      <c r="C107" s="118"/>
      <c r="F107" s="126"/>
      <c r="G107" s="126"/>
      <c r="H107" s="126"/>
      <c r="I107" s="126"/>
      <c r="J107" s="126"/>
      <c r="K107" s="126"/>
      <c r="L107" s="126"/>
      <c r="M107" s="126"/>
      <c r="N107" s="126"/>
      <c r="O107" s="126"/>
      <c r="P107" s="126"/>
      <c r="Q107" s="126"/>
      <c r="R107" s="126"/>
      <c r="S107" s="126"/>
      <c r="T107" s="126"/>
      <c r="U107" s="126"/>
      <c r="V107" s="126"/>
      <c r="W107" s="126"/>
      <c r="X107" s="126"/>
      <c r="Y107" s="126"/>
    </row>
    <row r="108" spans="1:44" s="124" customFormat="1" x14ac:dyDescent="0.25">
      <c r="A108" s="116"/>
      <c r="C108" s="123"/>
      <c r="F108" s="126"/>
      <c r="G108" s="126"/>
      <c r="H108" s="126"/>
      <c r="I108" s="126"/>
      <c r="J108" s="126"/>
      <c r="K108" s="126"/>
      <c r="L108" s="126"/>
      <c r="M108" s="126"/>
      <c r="N108" s="126"/>
      <c r="O108" s="126"/>
      <c r="P108" s="126"/>
      <c r="Q108" s="126"/>
      <c r="R108" s="126"/>
      <c r="S108" s="126"/>
      <c r="T108" s="126"/>
      <c r="U108" s="126"/>
      <c r="V108" s="126"/>
      <c r="W108" s="126"/>
      <c r="X108" s="126"/>
      <c r="Y108" s="126"/>
      <c r="Z108" s="126"/>
      <c r="AA108" s="126"/>
      <c r="AB108" s="126"/>
      <c r="AC108" s="126"/>
      <c r="AD108" s="126"/>
      <c r="AE108" s="126"/>
      <c r="AF108" s="126"/>
      <c r="AG108" s="126"/>
      <c r="AH108" s="126"/>
      <c r="AI108" s="126"/>
      <c r="AJ108" s="126"/>
      <c r="AK108" s="126"/>
      <c r="AL108" s="126"/>
      <c r="AM108" s="126"/>
      <c r="AN108" s="126"/>
      <c r="AO108" s="126"/>
      <c r="AP108" s="126"/>
      <c r="AQ108" s="126"/>
      <c r="AR108" s="126"/>
    </row>
    <row r="109" spans="1:44" s="124" customFormat="1" x14ac:dyDescent="0.25">
      <c r="A109" s="116"/>
      <c r="C109" s="123"/>
      <c r="D109" s="126"/>
      <c r="F109" s="126"/>
      <c r="G109" s="126"/>
      <c r="H109" s="126"/>
      <c r="I109" s="126"/>
      <c r="J109" s="126"/>
      <c r="K109" s="126"/>
      <c r="L109" s="126"/>
      <c r="M109" s="126"/>
      <c r="N109" s="126"/>
      <c r="O109" s="126"/>
      <c r="P109" s="126"/>
      <c r="Q109" s="126"/>
      <c r="R109" s="126"/>
      <c r="S109" s="126"/>
      <c r="T109" s="126"/>
      <c r="U109" s="126"/>
      <c r="V109" s="126"/>
      <c r="W109" s="126"/>
      <c r="X109" s="126"/>
      <c r="Y109" s="126"/>
      <c r="Z109" s="126"/>
      <c r="AA109" s="126"/>
      <c r="AB109" s="126"/>
      <c r="AC109" s="126"/>
      <c r="AD109" s="126"/>
      <c r="AE109" s="126"/>
      <c r="AF109" s="126"/>
      <c r="AG109" s="126"/>
      <c r="AH109" s="126"/>
      <c r="AI109" s="126"/>
      <c r="AJ109" s="126"/>
      <c r="AK109" s="126"/>
      <c r="AL109" s="126"/>
      <c r="AM109" s="126"/>
      <c r="AN109" s="126"/>
      <c r="AO109" s="126"/>
      <c r="AP109" s="126"/>
      <c r="AQ109" s="126"/>
      <c r="AR109" s="126"/>
    </row>
    <row r="110" spans="1:44" s="124" customFormat="1" x14ac:dyDescent="0.25">
      <c r="A110" s="116"/>
      <c r="C110" s="123"/>
      <c r="D110" s="126"/>
      <c r="E110" s="126"/>
      <c r="F110" s="126"/>
      <c r="G110" s="126"/>
      <c r="H110" s="126"/>
      <c r="I110" s="126"/>
      <c r="J110" s="126"/>
      <c r="K110" s="126"/>
      <c r="L110" s="126"/>
      <c r="M110" s="126"/>
      <c r="N110" s="126"/>
      <c r="O110" s="126"/>
      <c r="P110" s="126"/>
      <c r="Q110" s="126"/>
      <c r="R110" s="126"/>
      <c r="S110" s="126"/>
      <c r="T110" s="126"/>
      <c r="U110" s="126"/>
      <c r="V110" s="126"/>
      <c r="W110" s="126"/>
      <c r="X110" s="126"/>
      <c r="Y110" s="126"/>
      <c r="Z110" s="126"/>
      <c r="AA110" s="126"/>
      <c r="AB110" s="126"/>
      <c r="AC110" s="126"/>
      <c r="AD110" s="126"/>
      <c r="AE110" s="126"/>
      <c r="AF110" s="126"/>
      <c r="AG110" s="126"/>
      <c r="AH110" s="126"/>
      <c r="AI110" s="126"/>
      <c r="AJ110" s="126"/>
      <c r="AK110" s="126"/>
      <c r="AL110" s="126"/>
      <c r="AM110" s="126"/>
      <c r="AN110" s="126"/>
      <c r="AO110" s="126"/>
      <c r="AP110" s="126"/>
      <c r="AQ110" s="126"/>
      <c r="AR110" s="126"/>
    </row>
    <row r="111" spans="1:44" s="124" customFormat="1" x14ac:dyDescent="0.25">
      <c r="A111" s="116"/>
      <c r="C111" s="123"/>
      <c r="F111" s="126"/>
      <c r="G111" s="126"/>
      <c r="H111" s="126"/>
      <c r="I111" s="126"/>
      <c r="J111" s="126"/>
      <c r="K111" s="126"/>
      <c r="L111" s="126"/>
      <c r="M111" s="126"/>
      <c r="N111" s="126"/>
      <c r="O111" s="126"/>
      <c r="P111" s="126"/>
      <c r="Q111" s="126"/>
      <c r="R111" s="126"/>
      <c r="S111" s="126"/>
      <c r="T111" s="126"/>
      <c r="U111" s="126"/>
      <c r="V111" s="126"/>
      <c r="W111" s="126"/>
      <c r="X111" s="126"/>
      <c r="Y111" s="126"/>
      <c r="Z111" s="126"/>
      <c r="AA111" s="126"/>
      <c r="AB111" s="126"/>
      <c r="AC111" s="126"/>
      <c r="AD111" s="126"/>
      <c r="AE111" s="126"/>
      <c r="AF111" s="126"/>
      <c r="AG111" s="126"/>
      <c r="AH111" s="126"/>
      <c r="AI111" s="126"/>
      <c r="AJ111" s="126"/>
      <c r="AK111" s="126"/>
      <c r="AL111" s="126"/>
      <c r="AM111" s="126"/>
      <c r="AN111" s="126"/>
      <c r="AO111" s="126"/>
      <c r="AP111" s="126"/>
      <c r="AQ111" s="126"/>
      <c r="AR111" s="126"/>
    </row>
    <row r="112" spans="1:44" s="124" customFormat="1" x14ac:dyDescent="0.25">
      <c r="A112" s="116"/>
      <c r="B112" s="117"/>
      <c r="C112" s="118"/>
      <c r="D112" s="117"/>
      <c r="E112" s="117"/>
      <c r="F112" s="138"/>
      <c r="G112" s="138"/>
      <c r="H112" s="138"/>
      <c r="I112" s="138"/>
      <c r="J112" s="138"/>
      <c r="K112" s="138"/>
      <c r="L112" s="138"/>
      <c r="M112" s="138"/>
      <c r="N112" s="138"/>
      <c r="O112" s="138"/>
      <c r="P112" s="138"/>
      <c r="Q112" s="138"/>
      <c r="R112" s="138"/>
      <c r="S112" s="138"/>
      <c r="T112" s="138"/>
      <c r="U112" s="138"/>
      <c r="V112" s="138"/>
      <c r="W112" s="138"/>
      <c r="X112" s="138"/>
      <c r="Y112" s="138"/>
      <c r="Z112" s="138"/>
      <c r="AA112" s="138"/>
      <c r="AB112" s="138"/>
      <c r="AC112" s="138"/>
      <c r="AD112" s="138"/>
      <c r="AE112" s="138"/>
      <c r="AF112" s="138"/>
      <c r="AG112" s="138"/>
      <c r="AH112" s="138"/>
      <c r="AI112" s="138"/>
      <c r="AJ112" s="138"/>
      <c r="AK112" s="138"/>
      <c r="AL112" s="138"/>
      <c r="AM112" s="138"/>
      <c r="AN112" s="138"/>
      <c r="AO112" s="138"/>
      <c r="AP112" s="138"/>
      <c r="AQ112" s="138"/>
      <c r="AR112" s="138"/>
    </row>
    <row r="113" s="116" customFormat="1" x14ac:dyDescent="0.25"/>
    <row r="114" s="116" customFormat="1" x14ac:dyDescent="0.25"/>
    <row r="115" s="116" customFormat="1" x14ac:dyDescent="0.25"/>
    <row r="116" s="116" customFormat="1" x14ac:dyDescent="0.25"/>
  </sheetData>
  <sheetProtection password="C458" sheet="1" insertRows="0"/>
  <conditionalFormatting sqref="F1:AR9 F14:AR25">
    <cfRule type="expression" dxfId="1" priority="3">
      <formula>F$3=0</formula>
    </cfRule>
  </conditionalFormatting>
  <conditionalFormatting sqref="F10:AR13">
    <cfRule type="expression" dxfId="0" priority="1">
      <formula>F$3=0</formula>
    </cfRule>
  </conditionalFormatting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9D908FD8C8D5449594C6414C4E5FAE" ma:contentTypeVersion="16" ma:contentTypeDescription="Create a new document." ma:contentTypeScope="" ma:versionID="4baa43bb7cefccc1a27a4c81e54708a8">
  <xsd:schema xmlns:xsd="http://www.w3.org/2001/XMLSchema" xmlns:xs="http://www.w3.org/2001/XMLSchema" xmlns:p="http://schemas.microsoft.com/office/2006/metadata/properties" xmlns:ns2="e2865a0a-337e-472f-ac13-727acfb9be86" xmlns:ns3="283a937d-ce64-42aa-9f0a-cf322f05385e" targetNamespace="http://schemas.microsoft.com/office/2006/metadata/properties" ma:root="true" ma:fieldsID="839caae02831bab20c96caaee16230d7" ns2:_="" ns3:_="">
    <xsd:import namespace="e2865a0a-337e-472f-ac13-727acfb9be86"/>
    <xsd:import namespace="283a937d-ce64-42aa-9f0a-cf322f0538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865a0a-337e-472f-ac13-727acfb9be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66bd319-fc87-46e6-bfd4-94ca6743759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3a937d-ce64-42aa-9f0a-cf322f05385e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08ad833-0f94-406b-9115-5d4d9eb66df3}" ma:internalName="TaxCatchAll" ma:showField="CatchAllData" ma:web="283a937d-ce64-42aa-9f0a-cf322f0538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2865a0a-337e-472f-ac13-727acfb9be86">
      <Terms xmlns="http://schemas.microsoft.com/office/infopath/2007/PartnerControls"/>
    </lcf76f155ced4ddcb4097134ff3c332f>
    <TaxCatchAll xmlns="283a937d-ce64-42aa-9f0a-cf322f05385e" xsi:nil="true"/>
  </documentManagement>
</p:properties>
</file>

<file path=customXml/itemProps1.xml><?xml version="1.0" encoding="utf-8"?>
<ds:datastoreItem xmlns:ds="http://schemas.openxmlformats.org/officeDocument/2006/customXml" ds:itemID="{3915BC5B-644A-48A6-A24B-084BC81B5E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865a0a-337e-472f-ac13-727acfb9be86"/>
    <ds:schemaRef ds:uri="283a937d-ce64-42aa-9f0a-cf322f0538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B70D02A-FE45-4161-B4B3-32071956E9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67B835-6D09-40B9-82D0-A739BE60F0B9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e2865a0a-337e-472f-ac13-727acfb9be86"/>
    <ds:schemaRef ds:uri="http://purl.org/dc/terms/"/>
    <ds:schemaRef ds:uri="http://schemas.openxmlformats.org/package/2006/metadata/core-properties"/>
    <ds:schemaRef ds:uri="283a937d-ce64-42aa-9f0a-cf322f05385e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Investment Scenario</vt:lpstr>
      <vt:lpstr>Counterfactual scenario</vt:lpstr>
      <vt:lpstr>FinAnalysis_INVESTMENT</vt:lpstr>
      <vt:lpstr>FinAnalysis_COUNTERFACTUAL</vt:lpstr>
      <vt:lpstr>Funding Gap</vt:lpstr>
      <vt:lpstr>FinAnalysis_with FUNDING GAP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Staňková Veronika</dc:creator>
  <cp:lastModifiedBy>Muzik Oldrich</cp:lastModifiedBy>
  <dcterms:created xsi:type="dcterms:W3CDTF">2022-07-01T08:39:35Z</dcterms:created>
  <dcterms:modified xsi:type="dcterms:W3CDTF">2022-11-25T16:23:14Z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0x010100FD9D908FD8C8D5449594C6414C4E5FAE</vt:lpwstr>
  </property>
  <property fmtid="{D5CDD505-2E9C-101B-9397-08002B2CF9AE}" pid="3" name="MediaServiceImageTags">
    <vt:lpwstr/>
  </property>
</Properties>
</file>